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400" windowHeight="11640"/>
  </bookViews>
  <sheets>
    <sheet name="Тарифы и нормативы с 01.01.21" sheetId="26" r:id="rId1"/>
  </sheets>
  <definedNames>
    <definedName name="_xlnm._FilterDatabase" localSheetId="0" hidden="1">'Тарифы и нормативы с 01.01.21'!$A$11:$Z$105</definedName>
    <definedName name="_xlnm.Print_Titles" localSheetId="0">'Тарифы и нормативы с 01.01.21'!$A:$C,'Тарифы и нормативы с 01.01.21'!$8:$10</definedName>
  </definedNames>
  <calcPr calcId="145621"/>
</workbook>
</file>

<file path=xl/calcChain.xml><?xml version="1.0" encoding="utf-8"?>
<calcChain xmlns="http://schemas.openxmlformats.org/spreadsheetml/2006/main">
  <c r="W100" i="26" l="1"/>
  <c r="U89" i="26"/>
  <c r="V89" i="26" s="1"/>
  <c r="U86" i="26"/>
  <c r="V86" i="26" s="1"/>
  <c r="U84" i="26"/>
  <c r="V84" i="26" s="1"/>
  <c r="U83" i="26"/>
  <c r="V83" i="26" s="1"/>
  <c r="U82" i="26"/>
  <c r="V82" i="26" s="1"/>
  <c r="U81" i="26"/>
  <c r="V81" i="26" s="1"/>
  <c r="U80" i="26"/>
  <c r="V80" i="26" s="1"/>
  <c r="V79" i="26"/>
  <c r="U79" i="26"/>
  <c r="U76" i="26"/>
  <c r="V76" i="26" s="1"/>
  <c r="V75" i="26"/>
  <c r="U75" i="26"/>
  <c r="U65" i="26"/>
  <c r="V65" i="26" s="1"/>
  <c r="W56" i="26"/>
  <c r="U56" i="26"/>
  <c r="V56" i="26" s="1"/>
  <c r="X56" i="26" s="1"/>
  <c r="W52" i="26"/>
  <c r="V52" i="26"/>
  <c r="X52" i="26" s="1"/>
  <c r="U52" i="26"/>
  <c r="U51" i="26"/>
  <c r="V51" i="26" s="1"/>
  <c r="U103" i="26"/>
  <c r="V103" i="26" s="1"/>
  <c r="X103" i="26" s="1"/>
  <c r="U102" i="26"/>
  <c r="X102" i="26" s="1"/>
  <c r="U101" i="26"/>
  <c r="U100" i="26"/>
  <c r="V100" i="26" s="1"/>
  <c r="X100" i="26" s="1"/>
  <c r="U99" i="26"/>
  <c r="V99" i="26" s="1"/>
  <c r="X99" i="26" s="1"/>
  <c r="U105" i="26"/>
  <c r="X105" i="26" s="1"/>
  <c r="U104" i="26"/>
  <c r="X104" i="26" s="1"/>
  <c r="W99" i="26"/>
  <c r="W98" i="26"/>
  <c r="U98" i="26"/>
  <c r="V98" i="26" s="1"/>
  <c r="W96" i="26"/>
  <c r="W97" i="26"/>
  <c r="U97" i="26"/>
  <c r="V97" i="26" s="1"/>
  <c r="X97" i="26" s="1"/>
  <c r="V96" i="26"/>
  <c r="X96" i="26" s="1"/>
  <c r="U96" i="26"/>
  <c r="U95" i="26"/>
  <c r="V95" i="26" s="1"/>
  <c r="X95" i="26" s="1"/>
  <c r="U94" i="26"/>
  <c r="V94" i="26" s="1"/>
  <c r="X94" i="26" s="1"/>
  <c r="U93" i="26"/>
  <c r="V93" i="26" s="1"/>
  <c r="X93" i="26" s="1"/>
  <c r="U92" i="26"/>
  <c r="V92" i="26" s="1"/>
  <c r="X92" i="26" s="1"/>
  <c r="U91" i="26"/>
  <c r="V91" i="26" s="1"/>
  <c r="X91" i="26" s="1"/>
  <c r="W91" i="26"/>
  <c r="W92" i="26"/>
  <c r="W93" i="26"/>
  <c r="W94" i="26"/>
  <c r="W95" i="26"/>
  <c r="U90" i="26"/>
  <c r="X90" i="26" s="1"/>
  <c r="U88" i="26"/>
  <c r="X88" i="26" s="1"/>
  <c r="X87" i="26"/>
  <c r="U87" i="26"/>
  <c r="U85" i="26"/>
  <c r="X85" i="26" s="1"/>
  <c r="U78" i="26"/>
  <c r="X78" i="26" s="1"/>
  <c r="U74" i="26"/>
  <c r="X74" i="26" s="1"/>
  <c r="U73" i="26"/>
  <c r="X73" i="26" s="1"/>
  <c r="U72" i="26"/>
  <c r="X72" i="26" s="1"/>
  <c r="X71" i="26"/>
  <c r="U71" i="26"/>
  <c r="U70" i="26"/>
  <c r="X70" i="26" s="1"/>
  <c r="U69" i="26"/>
  <c r="X69" i="26" s="1"/>
  <c r="U68" i="26"/>
  <c r="X68" i="26" s="1"/>
  <c r="U67" i="26"/>
  <c r="X67" i="26" s="1"/>
  <c r="U64" i="26"/>
  <c r="X64" i="26" s="1"/>
  <c r="U63" i="26"/>
  <c r="X63" i="26" s="1"/>
  <c r="U62" i="26"/>
  <c r="X62" i="26" s="1"/>
  <c r="U61" i="26"/>
  <c r="X61" i="26" s="1"/>
  <c r="U60" i="26"/>
  <c r="X60" i="26" s="1"/>
  <c r="U59" i="26"/>
  <c r="X59" i="26" s="1"/>
  <c r="U58" i="26"/>
  <c r="X58" i="26" s="1"/>
  <c r="U57" i="26"/>
  <c r="X57" i="26" s="1"/>
  <c r="U55" i="26"/>
  <c r="X55" i="26" s="1"/>
  <c r="U54" i="26"/>
  <c r="X54" i="26" s="1"/>
  <c r="U53" i="26"/>
  <c r="X53" i="26" s="1"/>
  <c r="U50" i="26"/>
  <c r="X50" i="26" s="1"/>
  <c r="U49" i="26"/>
  <c r="X49" i="26" s="1"/>
  <c r="U48" i="26"/>
  <c r="X48" i="26" s="1"/>
  <c r="U46" i="26"/>
  <c r="X46" i="26" s="1"/>
  <c r="U44" i="26"/>
  <c r="X44" i="26" s="1"/>
  <c r="U42" i="26"/>
  <c r="X42" i="26" s="1"/>
  <c r="U41" i="26"/>
  <c r="X41" i="26" s="1"/>
  <c r="W45" i="26"/>
  <c r="U45" i="26"/>
  <c r="V45" i="26" s="1"/>
  <c r="X45" i="26" s="1"/>
  <c r="W43" i="26"/>
  <c r="U43" i="26"/>
  <c r="V43" i="26" s="1"/>
  <c r="X43" i="26" s="1"/>
  <c r="W40" i="26"/>
  <c r="U40" i="26"/>
  <c r="V40" i="26" s="1"/>
  <c r="X40" i="26" s="1"/>
  <c r="U39" i="26"/>
  <c r="X39" i="26" s="1"/>
  <c r="U35" i="26"/>
  <c r="U34" i="26"/>
  <c r="V34" i="26" s="1"/>
  <c r="X101" i="26"/>
  <c r="X98" i="26" l="1"/>
  <c r="T96" i="26"/>
  <c r="T97" i="26"/>
  <c r="T98" i="26"/>
  <c r="T99" i="26"/>
  <c r="T100" i="26"/>
  <c r="T101" i="26"/>
  <c r="T102" i="26"/>
  <c r="T103" i="26"/>
  <c r="T104" i="26"/>
  <c r="T105" i="26"/>
  <c r="R97" i="26"/>
  <c r="Q97" i="26"/>
  <c r="R96" i="26"/>
  <c r="Q96" i="26"/>
  <c r="R99" i="26"/>
  <c r="R105" i="26"/>
  <c r="R104" i="26"/>
  <c r="R103" i="26"/>
  <c r="R102" i="26"/>
  <c r="R101" i="26"/>
  <c r="R100" i="26"/>
  <c r="R98" i="26"/>
  <c r="Q98" i="26"/>
  <c r="N103" i="26"/>
  <c r="O103" i="26" s="1"/>
  <c r="M103" i="26"/>
  <c r="K103" i="26"/>
  <c r="L103" i="26" s="1"/>
  <c r="N102" i="26"/>
  <c r="O102" i="26" s="1"/>
  <c r="K102" i="26"/>
  <c r="M102" i="26" s="1"/>
  <c r="O101" i="26"/>
  <c r="N101" i="26"/>
  <c r="K101" i="26"/>
  <c r="M101" i="26" s="1"/>
  <c r="N100" i="26"/>
  <c r="O100" i="26" s="1"/>
  <c r="M100" i="26"/>
  <c r="L100" i="26"/>
  <c r="K100" i="26"/>
  <c r="N99" i="26"/>
  <c r="O99" i="26" s="1"/>
  <c r="M99" i="26"/>
  <c r="K99" i="26"/>
  <c r="L99" i="26" s="1"/>
  <c r="N98" i="26"/>
  <c r="O98" i="26" s="1"/>
  <c r="K98" i="26"/>
  <c r="M98" i="26" s="1"/>
  <c r="I96" i="26"/>
  <c r="I97" i="26"/>
  <c r="I98" i="26"/>
  <c r="I99" i="26"/>
  <c r="I100" i="26"/>
  <c r="I101" i="26"/>
  <c r="I102" i="26"/>
  <c r="I103" i="26"/>
  <c r="I104" i="26"/>
  <c r="I105" i="26"/>
  <c r="E96" i="26"/>
  <c r="E97" i="26"/>
  <c r="E98" i="26"/>
  <c r="E99" i="26"/>
  <c r="E100" i="26"/>
  <c r="E101" i="26"/>
  <c r="E102" i="26"/>
  <c r="E103" i="26"/>
  <c r="E104" i="26"/>
  <c r="E105" i="26"/>
  <c r="D99" i="26"/>
  <c r="D18" i="26"/>
  <c r="D19" i="26"/>
  <c r="D17" i="26"/>
  <c r="L101" i="26" l="1"/>
  <c r="L98" i="26"/>
  <c r="L102" i="26"/>
  <c r="D105" i="26"/>
  <c r="D104" i="26"/>
  <c r="D100" i="26"/>
  <c r="D97" i="26"/>
  <c r="D96" i="26"/>
  <c r="D103" i="26"/>
  <c r="D102" i="26"/>
  <c r="T95" i="26" l="1"/>
  <c r="R95" i="26"/>
  <c r="Q95" i="26"/>
  <c r="I95" i="26"/>
  <c r="E95" i="26"/>
  <c r="D95" i="26"/>
  <c r="T94" i="26"/>
  <c r="R94" i="26"/>
  <c r="Q94" i="26"/>
  <c r="I94" i="26"/>
  <c r="E94" i="26"/>
  <c r="D94" i="26"/>
  <c r="T93" i="26"/>
  <c r="R93" i="26"/>
  <c r="Q93" i="26"/>
  <c r="I93" i="26"/>
  <c r="E93" i="26"/>
  <c r="D93" i="26"/>
  <c r="T92" i="26"/>
  <c r="R92" i="26"/>
  <c r="Q92" i="26"/>
  <c r="K92" i="26"/>
  <c r="M92" i="26" s="1"/>
  <c r="I92" i="26"/>
  <c r="E92" i="26"/>
  <c r="T91" i="26"/>
  <c r="R91" i="26"/>
  <c r="Q91" i="26"/>
  <c r="M91" i="26"/>
  <c r="L91" i="26"/>
  <c r="I91" i="26"/>
  <c r="E91" i="26"/>
  <c r="D91" i="26"/>
  <c r="Y90" i="26"/>
  <c r="T90" i="26"/>
  <c r="R90" i="26"/>
  <c r="Q90" i="26"/>
  <c r="K90" i="26"/>
  <c r="L90" i="26" s="1"/>
  <c r="I90" i="26"/>
  <c r="E90" i="26"/>
  <c r="D90" i="26"/>
  <c r="Y89" i="26"/>
  <c r="W89" i="26"/>
  <c r="X89" i="26"/>
  <c r="T89" i="26"/>
  <c r="R89" i="26"/>
  <c r="K89" i="26"/>
  <c r="L89" i="26" s="1"/>
  <c r="I89" i="26"/>
  <c r="E89" i="26"/>
  <c r="D89" i="26"/>
  <c r="Y88" i="26"/>
  <c r="T88" i="26"/>
  <c r="R88" i="26"/>
  <c r="Q88" i="26"/>
  <c r="K88" i="26"/>
  <c r="I88" i="26"/>
  <c r="E88" i="26"/>
  <c r="D88" i="26"/>
  <c r="Y87" i="26"/>
  <c r="T87" i="26"/>
  <c r="R87" i="26"/>
  <c r="K87" i="26"/>
  <c r="M87" i="26" s="1"/>
  <c r="I87" i="26"/>
  <c r="E87" i="26"/>
  <c r="D87" i="26"/>
  <c r="Y86" i="26"/>
  <c r="W86" i="26"/>
  <c r="T86" i="26"/>
  <c r="R86" i="26"/>
  <c r="K86" i="26"/>
  <c r="I86" i="26"/>
  <c r="E86" i="26"/>
  <c r="D86" i="26"/>
  <c r="Y85" i="26"/>
  <c r="T85" i="26"/>
  <c r="R85" i="26"/>
  <c r="K85" i="26"/>
  <c r="I85" i="26"/>
  <c r="E85" i="26"/>
  <c r="D85" i="26"/>
  <c r="Y84" i="26"/>
  <c r="W84" i="26"/>
  <c r="T84" i="26"/>
  <c r="R84" i="26"/>
  <c r="K84" i="26"/>
  <c r="L84" i="26" s="1"/>
  <c r="I84" i="26"/>
  <c r="E84" i="26"/>
  <c r="D84" i="26"/>
  <c r="Y83" i="26"/>
  <c r="W83" i="26"/>
  <c r="T83" i="26"/>
  <c r="R83" i="26"/>
  <c r="K83" i="26"/>
  <c r="I83" i="26"/>
  <c r="E83" i="26"/>
  <c r="D83" i="26"/>
  <c r="Y82" i="26"/>
  <c r="W82" i="26"/>
  <c r="T82" i="26"/>
  <c r="R82" i="26"/>
  <c r="Q82" i="26"/>
  <c r="K82" i="26"/>
  <c r="I82" i="26"/>
  <c r="E82" i="26"/>
  <c r="D82" i="26"/>
  <c r="Y81" i="26"/>
  <c r="W81" i="26"/>
  <c r="T81" i="26"/>
  <c r="R81" i="26"/>
  <c r="Q81" i="26"/>
  <c r="K81" i="26"/>
  <c r="M81" i="26" s="1"/>
  <c r="I81" i="26"/>
  <c r="E81" i="26"/>
  <c r="D81" i="26"/>
  <c r="Y80" i="26"/>
  <c r="W80" i="26"/>
  <c r="T80" i="26"/>
  <c r="R80" i="26"/>
  <c r="Q80" i="26"/>
  <c r="K80" i="26"/>
  <c r="M80" i="26" s="1"/>
  <c r="I80" i="26"/>
  <c r="E80" i="26"/>
  <c r="D80" i="26"/>
  <c r="Y79" i="26"/>
  <c r="W79" i="26"/>
  <c r="T79" i="26"/>
  <c r="R79" i="26"/>
  <c r="Q79" i="26"/>
  <c r="K79" i="26"/>
  <c r="M79" i="26" s="1"/>
  <c r="I79" i="26"/>
  <c r="E79" i="26"/>
  <c r="D79" i="26"/>
  <c r="Y78" i="26"/>
  <c r="T78" i="26"/>
  <c r="R78" i="26"/>
  <c r="K78" i="26"/>
  <c r="M78" i="26" s="1"/>
  <c r="I78" i="26"/>
  <c r="E78" i="26"/>
  <c r="W77" i="26"/>
  <c r="U77" i="26"/>
  <c r="V77" i="26" s="1"/>
  <c r="T77" i="26"/>
  <c r="R77" i="26"/>
  <c r="Q77" i="26"/>
  <c r="K77" i="26"/>
  <c r="M77" i="26" s="1"/>
  <c r="I77" i="26"/>
  <c r="E77" i="26"/>
  <c r="Y76" i="26"/>
  <c r="W76" i="26"/>
  <c r="T76" i="26"/>
  <c r="R76" i="26"/>
  <c r="Q76" i="26"/>
  <c r="K76" i="26"/>
  <c r="M76" i="26" s="1"/>
  <c r="I76" i="26"/>
  <c r="E76" i="26"/>
  <c r="Y75" i="26"/>
  <c r="W75" i="26"/>
  <c r="T75" i="26"/>
  <c r="R75" i="26"/>
  <c r="Q75" i="26"/>
  <c r="K75" i="26"/>
  <c r="M75" i="26" s="1"/>
  <c r="I75" i="26"/>
  <c r="E75" i="26"/>
  <c r="D75" i="26"/>
  <c r="Y74" i="26"/>
  <c r="T74" i="26"/>
  <c r="R74" i="26"/>
  <c r="Q74" i="26"/>
  <c r="K74" i="26"/>
  <c r="I74" i="26"/>
  <c r="E74" i="26"/>
  <c r="D74" i="26"/>
  <c r="Y73" i="26"/>
  <c r="T73" i="26"/>
  <c r="R73" i="26"/>
  <c r="Q73" i="26"/>
  <c r="K73" i="26"/>
  <c r="M73" i="26" s="1"/>
  <c r="I73" i="26"/>
  <c r="E73" i="26"/>
  <c r="T72" i="26"/>
  <c r="R72" i="26"/>
  <c r="O72" i="26"/>
  <c r="M72" i="26"/>
  <c r="L72" i="26"/>
  <c r="I72" i="26"/>
  <c r="E72" i="26"/>
  <c r="D72" i="26"/>
  <c r="T71" i="26"/>
  <c r="R71" i="26"/>
  <c r="O71" i="26"/>
  <c r="M71" i="26"/>
  <c r="L71" i="26"/>
  <c r="I71" i="26"/>
  <c r="E71" i="26"/>
  <c r="D71" i="26"/>
  <c r="T70" i="26"/>
  <c r="R70" i="26"/>
  <c r="O70" i="26"/>
  <c r="M70" i="26"/>
  <c r="L70" i="26"/>
  <c r="I70" i="26"/>
  <c r="E70" i="26"/>
  <c r="D70" i="26"/>
  <c r="T69" i="26"/>
  <c r="R69" i="26"/>
  <c r="O69" i="26"/>
  <c r="M69" i="26"/>
  <c r="L69" i="26"/>
  <c r="I69" i="26"/>
  <c r="E69" i="26"/>
  <c r="D69" i="26"/>
  <c r="T68" i="26"/>
  <c r="R68" i="26"/>
  <c r="O68" i="26"/>
  <c r="M68" i="26"/>
  <c r="L68" i="26"/>
  <c r="I68" i="26"/>
  <c r="E68" i="26"/>
  <c r="D68" i="26"/>
  <c r="T67" i="26"/>
  <c r="R67" i="26"/>
  <c r="O67" i="26"/>
  <c r="M67" i="26"/>
  <c r="L67" i="26"/>
  <c r="I67" i="26"/>
  <c r="E67" i="26"/>
  <c r="D67" i="26"/>
  <c r="Y66" i="26"/>
  <c r="W66" i="26"/>
  <c r="U66" i="26"/>
  <c r="V66" i="26" s="1"/>
  <c r="T66" i="26"/>
  <c r="R66" i="26"/>
  <c r="Q66" i="26"/>
  <c r="K66" i="26"/>
  <c r="M66" i="26" s="1"/>
  <c r="I66" i="26"/>
  <c r="H66" i="26"/>
  <c r="G66" i="26"/>
  <c r="N66" i="26" s="1"/>
  <c r="O66" i="26" s="1"/>
  <c r="E66" i="26"/>
  <c r="Y65" i="26"/>
  <c r="W65" i="26"/>
  <c r="T65" i="26"/>
  <c r="R65" i="26"/>
  <c r="N65" i="26"/>
  <c r="O65" i="26" s="1"/>
  <c r="M65" i="26"/>
  <c r="L65" i="26"/>
  <c r="H65" i="26"/>
  <c r="E65" i="26"/>
  <c r="Y64" i="26"/>
  <c r="T64" i="26"/>
  <c r="R64" i="26"/>
  <c r="K64" i="26"/>
  <c r="M64" i="26" s="1"/>
  <c r="I64" i="26"/>
  <c r="E64" i="26"/>
  <c r="D64" i="26"/>
  <c r="Y63" i="26"/>
  <c r="T63" i="26"/>
  <c r="R63" i="26"/>
  <c r="Q63" i="26"/>
  <c r="K63" i="26"/>
  <c r="M63" i="26" s="1"/>
  <c r="I63" i="26"/>
  <c r="E63" i="26"/>
  <c r="D63" i="26"/>
  <c r="Y62" i="26"/>
  <c r="T62" i="26"/>
  <c r="R62" i="26"/>
  <c r="Q62" i="26"/>
  <c r="K62" i="26"/>
  <c r="L62" i="26" s="1"/>
  <c r="I62" i="26"/>
  <c r="E62" i="26"/>
  <c r="D62" i="26"/>
  <c r="Y61" i="26"/>
  <c r="T61" i="26"/>
  <c r="R61" i="26"/>
  <c r="K61" i="26"/>
  <c r="L61" i="26" s="1"/>
  <c r="I61" i="26"/>
  <c r="E61" i="26"/>
  <c r="D61" i="26"/>
  <c r="Y60" i="26"/>
  <c r="T60" i="26"/>
  <c r="R60" i="26"/>
  <c r="K60" i="26"/>
  <c r="I60" i="26"/>
  <c r="E60" i="26"/>
  <c r="D60" i="26"/>
  <c r="Y59" i="26"/>
  <c r="T59" i="26"/>
  <c r="R59" i="26"/>
  <c r="Q59" i="26"/>
  <c r="K59" i="26"/>
  <c r="M59" i="26" s="1"/>
  <c r="I59" i="26"/>
  <c r="E59" i="26"/>
  <c r="D59" i="26"/>
  <c r="Y58" i="26"/>
  <c r="T58" i="26"/>
  <c r="R58" i="26"/>
  <c r="K58" i="26"/>
  <c r="L58" i="26" s="1"/>
  <c r="I58" i="26"/>
  <c r="E58" i="26"/>
  <c r="D58" i="26"/>
  <c r="Y57" i="26"/>
  <c r="T57" i="26"/>
  <c r="R57" i="26"/>
  <c r="K57" i="26"/>
  <c r="M57" i="26" s="1"/>
  <c r="I57" i="26"/>
  <c r="E57" i="26"/>
  <c r="D57" i="26"/>
  <c r="Y56" i="26"/>
  <c r="T56" i="26"/>
  <c r="R56" i="26"/>
  <c r="K56" i="26"/>
  <c r="M56" i="26" s="1"/>
  <c r="I56" i="26"/>
  <c r="E56" i="26"/>
  <c r="D56" i="26"/>
  <c r="Y55" i="26"/>
  <c r="T55" i="26"/>
  <c r="R55" i="26"/>
  <c r="K55" i="26"/>
  <c r="I55" i="26"/>
  <c r="E55" i="26"/>
  <c r="D55" i="26"/>
  <c r="Y54" i="26"/>
  <c r="T54" i="26"/>
  <c r="R54" i="26"/>
  <c r="K54" i="26"/>
  <c r="M54" i="26" s="1"/>
  <c r="I54" i="26"/>
  <c r="E54" i="26"/>
  <c r="D54" i="26"/>
  <c r="Y53" i="26"/>
  <c r="T53" i="26"/>
  <c r="R53" i="26"/>
  <c r="Q53" i="26"/>
  <c r="K53" i="26"/>
  <c r="M53" i="26" s="1"/>
  <c r="I53" i="26"/>
  <c r="E53" i="26"/>
  <c r="D53" i="26"/>
  <c r="Y52" i="26"/>
  <c r="T52" i="26"/>
  <c r="R52" i="26"/>
  <c r="K52" i="26"/>
  <c r="M52" i="26" s="1"/>
  <c r="I52" i="26"/>
  <c r="E52" i="26"/>
  <c r="D52" i="26"/>
  <c r="Y51" i="26"/>
  <c r="W51" i="26"/>
  <c r="X51" i="26"/>
  <c r="T51" i="26"/>
  <c r="R51" i="26"/>
  <c r="K51" i="26"/>
  <c r="M51" i="26" s="1"/>
  <c r="I51" i="26"/>
  <c r="E51" i="26"/>
  <c r="D51" i="26"/>
  <c r="Y50" i="26"/>
  <c r="T50" i="26"/>
  <c r="R50" i="26"/>
  <c r="K50" i="26"/>
  <c r="M50" i="26" s="1"/>
  <c r="I50" i="26"/>
  <c r="E50" i="26"/>
  <c r="D50" i="26"/>
  <c r="Y49" i="26"/>
  <c r="T49" i="26"/>
  <c r="R49" i="26"/>
  <c r="K49" i="26"/>
  <c r="I49" i="26"/>
  <c r="E49" i="26"/>
  <c r="D49" i="26"/>
  <c r="Y48" i="26"/>
  <c r="T48" i="26"/>
  <c r="R48" i="26"/>
  <c r="K48" i="26"/>
  <c r="M48" i="26" s="1"/>
  <c r="I48" i="26"/>
  <c r="E48" i="26"/>
  <c r="D48" i="26"/>
  <c r="Y47" i="26"/>
  <c r="W47" i="26"/>
  <c r="T47" i="26"/>
  <c r="R47" i="26"/>
  <c r="K47" i="26"/>
  <c r="L47" i="26" s="1"/>
  <c r="I47" i="26"/>
  <c r="E47" i="26"/>
  <c r="D47" i="26"/>
  <c r="Y46" i="26"/>
  <c r="T46" i="26"/>
  <c r="R46" i="26"/>
  <c r="K46" i="26"/>
  <c r="M46" i="26" s="1"/>
  <c r="I46" i="26"/>
  <c r="E46" i="26"/>
  <c r="D46" i="26"/>
  <c r="Y45" i="26"/>
  <c r="T45" i="26"/>
  <c r="R45" i="26"/>
  <c r="K45" i="26"/>
  <c r="M45" i="26" s="1"/>
  <c r="I45" i="26"/>
  <c r="E45" i="26"/>
  <c r="D45" i="26"/>
  <c r="Y44" i="26"/>
  <c r="T44" i="26"/>
  <c r="R44" i="26"/>
  <c r="K44" i="26"/>
  <c r="L44" i="26" s="1"/>
  <c r="I44" i="26"/>
  <c r="E44" i="26"/>
  <c r="D44" i="26"/>
  <c r="Y43" i="26"/>
  <c r="T43" i="26"/>
  <c r="R43" i="26"/>
  <c r="K43" i="26"/>
  <c r="M43" i="26" s="1"/>
  <c r="I43" i="26"/>
  <c r="E43" i="26"/>
  <c r="D43" i="26"/>
  <c r="Y42" i="26"/>
  <c r="T42" i="26"/>
  <c r="R42" i="26"/>
  <c r="K42" i="26"/>
  <c r="L42" i="26" s="1"/>
  <c r="I42" i="26"/>
  <c r="E42" i="26"/>
  <c r="D42" i="26"/>
  <c r="Y41" i="26"/>
  <c r="T41" i="26"/>
  <c r="R41" i="26"/>
  <c r="K41" i="26"/>
  <c r="M41" i="26" s="1"/>
  <c r="I41" i="26"/>
  <c r="E41" i="26"/>
  <c r="D41" i="26"/>
  <c r="Y40" i="26"/>
  <c r="T40" i="26"/>
  <c r="R40" i="26"/>
  <c r="K40" i="26"/>
  <c r="M40" i="26" s="1"/>
  <c r="I40" i="26"/>
  <c r="E40" i="26"/>
  <c r="D40" i="26"/>
  <c r="Y39" i="26"/>
  <c r="T39" i="26"/>
  <c r="R39" i="26"/>
  <c r="Q39" i="26"/>
  <c r="K39" i="26"/>
  <c r="M39" i="26" s="1"/>
  <c r="I39" i="26"/>
  <c r="E39" i="26"/>
  <c r="D39" i="26"/>
  <c r="Y38" i="26"/>
  <c r="U38" i="26"/>
  <c r="V38" i="26" s="1"/>
  <c r="X38" i="26" s="1"/>
  <c r="T38" i="26"/>
  <c r="R38" i="26"/>
  <c r="K38" i="26"/>
  <c r="L38" i="26" s="1"/>
  <c r="I38" i="26"/>
  <c r="E38" i="26"/>
  <c r="D38" i="26"/>
  <c r="Y37" i="26"/>
  <c r="U37" i="26"/>
  <c r="V37" i="26" s="1"/>
  <c r="X37" i="26" s="1"/>
  <c r="T37" i="26"/>
  <c r="R37" i="26"/>
  <c r="K37" i="26"/>
  <c r="M37" i="26" s="1"/>
  <c r="I37" i="26"/>
  <c r="E37" i="26"/>
  <c r="D37" i="26"/>
  <c r="Y36" i="26"/>
  <c r="U36" i="26"/>
  <c r="V36" i="26" s="1"/>
  <c r="X36" i="26" s="1"/>
  <c r="T36" i="26"/>
  <c r="R36" i="26"/>
  <c r="K36" i="26"/>
  <c r="M36" i="26" s="1"/>
  <c r="I36" i="26"/>
  <c r="E36" i="26"/>
  <c r="D36" i="26"/>
  <c r="Y35" i="26"/>
  <c r="X35" i="26"/>
  <c r="T35" i="26"/>
  <c r="R35" i="26"/>
  <c r="K35" i="26"/>
  <c r="M35" i="26" s="1"/>
  <c r="I35" i="26"/>
  <c r="E35" i="26"/>
  <c r="D35" i="26"/>
  <c r="Y34" i="26"/>
  <c r="W34" i="26"/>
  <c r="T34" i="26"/>
  <c r="R34" i="26"/>
  <c r="K34" i="26"/>
  <c r="M34" i="26" s="1"/>
  <c r="I34" i="26"/>
  <c r="E34" i="26"/>
  <c r="Y33" i="26"/>
  <c r="W33" i="26"/>
  <c r="U33" i="26"/>
  <c r="V33" i="26" s="1"/>
  <c r="T33" i="26"/>
  <c r="R33" i="26"/>
  <c r="K33" i="26"/>
  <c r="M33" i="26" s="1"/>
  <c r="I33" i="26"/>
  <c r="E33" i="26"/>
  <c r="D33" i="26"/>
  <c r="Y32" i="26"/>
  <c r="W32" i="26"/>
  <c r="U32" i="26"/>
  <c r="V32" i="26" s="1"/>
  <c r="T32" i="26"/>
  <c r="R32" i="26"/>
  <c r="K32" i="26"/>
  <c r="L32" i="26" s="1"/>
  <c r="I32" i="26"/>
  <c r="E32" i="26"/>
  <c r="D32" i="26"/>
  <c r="Y31" i="26"/>
  <c r="W31" i="26"/>
  <c r="U31" i="26"/>
  <c r="V31" i="26" s="1"/>
  <c r="T31" i="26"/>
  <c r="R31" i="26"/>
  <c r="K31" i="26"/>
  <c r="L31" i="26" s="1"/>
  <c r="I31" i="26"/>
  <c r="E31" i="26"/>
  <c r="D31" i="26"/>
  <c r="Y30" i="26"/>
  <c r="W30" i="26"/>
  <c r="U30" i="26"/>
  <c r="V30" i="26" s="1"/>
  <c r="T30" i="26"/>
  <c r="R30" i="26"/>
  <c r="Q30" i="26"/>
  <c r="K30" i="26"/>
  <c r="M30" i="26" s="1"/>
  <c r="I30" i="26"/>
  <c r="E30" i="26"/>
  <c r="D30" i="26"/>
  <c r="Y29" i="26"/>
  <c r="W29" i="26"/>
  <c r="U29" i="26"/>
  <c r="V29" i="26" s="1"/>
  <c r="T29" i="26"/>
  <c r="R29" i="26"/>
  <c r="Q29" i="26"/>
  <c r="K29" i="26"/>
  <c r="L29" i="26" s="1"/>
  <c r="I29" i="26"/>
  <c r="E29" i="26"/>
  <c r="D29" i="26"/>
  <c r="Y28" i="26"/>
  <c r="W28" i="26"/>
  <c r="U28" i="26"/>
  <c r="V28" i="26" s="1"/>
  <c r="T28" i="26"/>
  <c r="R28" i="26"/>
  <c r="Q28" i="26"/>
  <c r="K28" i="26"/>
  <c r="M28" i="26" s="1"/>
  <c r="I28" i="26"/>
  <c r="E28" i="26"/>
  <c r="D28" i="26"/>
  <c r="Y27" i="26"/>
  <c r="W27" i="26"/>
  <c r="U27" i="26"/>
  <c r="V27" i="26" s="1"/>
  <c r="T27" i="26"/>
  <c r="R27" i="26"/>
  <c r="Q27" i="26"/>
  <c r="K27" i="26"/>
  <c r="L27" i="26" s="1"/>
  <c r="I27" i="26"/>
  <c r="E27" i="26"/>
  <c r="D27" i="26"/>
  <c r="Y26" i="26"/>
  <c r="W26" i="26"/>
  <c r="U26" i="26"/>
  <c r="V26" i="26" s="1"/>
  <c r="T26" i="26"/>
  <c r="R26" i="26"/>
  <c r="Q26" i="26"/>
  <c r="K26" i="26"/>
  <c r="M26" i="26" s="1"/>
  <c r="I26" i="26"/>
  <c r="E26" i="26"/>
  <c r="D26" i="26"/>
  <c r="Y25" i="26"/>
  <c r="W25" i="26"/>
  <c r="U25" i="26"/>
  <c r="V25" i="26" s="1"/>
  <c r="T25" i="26"/>
  <c r="R25" i="26"/>
  <c r="Q25" i="26"/>
  <c r="K25" i="26"/>
  <c r="L25" i="26" s="1"/>
  <c r="I25" i="26"/>
  <c r="E25" i="26"/>
  <c r="D25" i="26"/>
  <c r="Y24" i="26"/>
  <c r="W24" i="26"/>
  <c r="U24" i="26"/>
  <c r="V24" i="26" s="1"/>
  <c r="T24" i="26"/>
  <c r="R24" i="26"/>
  <c r="Q24" i="26"/>
  <c r="K24" i="26"/>
  <c r="M24" i="26" s="1"/>
  <c r="I24" i="26"/>
  <c r="E24" i="26"/>
  <c r="D24" i="26"/>
  <c r="Y23" i="26"/>
  <c r="W23" i="26"/>
  <c r="U23" i="26"/>
  <c r="V23" i="26" s="1"/>
  <c r="T23" i="26"/>
  <c r="R23" i="26"/>
  <c r="Q23" i="26"/>
  <c r="K23" i="26"/>
  <c r="L23" i="26" s="1"/>
  <c r="I23" i="26"/>
  <c r="E23" i="26"/>
  <c r="D23" i="26"/>
  <c r="Y22" i="26"/>
  <c r="W22" i="26"/>
  <c r="U22" i="26"/>
  <c r="V22" i="26" s="1"/>
  <c r="T22" i="26"/>
  <c r="R22" i="26"/>
  <c r="Q22" i="26"/>
  <c r="K22" i="26"/>
  <c r="L22" i="26" s="1"/>
  <c r="I22" i="26"/>
  <c r="E22" i="26"/>
  <c r="D22" i="26"/>
  <c r="Y21" i="26"/>
  <c r="W21" i="26"/>
  <c r="U21" i="26"/>
  <c r="V21" i="26" s="1"/>
  <c r="T21" i="26"/>
  <c r="R21" i="26"/>
  <c r="Q21" i="26"/>
  <c r="K21" i="26"/>
  <c r="L21" i="26" s="1"/>
  <c r="I21" i="26"/>
  <c r="E21" i="26"/>
  <c r="D21" i="26"/>
  <c r="Y20" i="26"/>
  <c r="W20" i="26"/>
  <c r="U20" i="26"/>
  <c r="V20" i="26" s="1"/>
  <c r="T20" i="26"/>
  <c r="R20" i="26"/>
  <c r="Q20" i="26"/>
  <c r="K20" i="26"/>
  <c r="M20" i="26" s="1"/>
  <c r="I20" i="26"/>
  <c r="E20" i="26"/>
  <c r="Y19" i="26"/>
  <c r="W19" i="26"/>
  <c r="U19" i="26"/>
  <c r="V19" i="26" s="1"/>
  <c r="T19" i="26"/>
  <c r="R19" i="26"/>
  <c r="K19" i="26"/>
  <c r="M19" i="26" s="1"/>
  <c r="I19" i="26"/>
  <c r="E19" i="26"/>
  <c r="Y18" i="26"/>
  <c r="W18" i="26"/>
  <c r="U18" i="26"/>
  <c r="V18" i="26" s="1"/>
  <c r="T18" i="26"/>
  <c r="R18" i="26"/>
  <c r="K18" i="26"/>
  <c r="M18" i="26" s="1"/>
  <c r="I18" i="26"/>
  <c r="E18" i="26"/>
  <c r="Y17" i="26"/>
  <c r="W17" i="26"/>
  <c r="U17" i="26"/>
  <c r="V17" i="26" s="1"/>
  <c r="T17" i="26"/>
  <c r="R17" i="26"/>
  <c r="K17" i="26"/>
  <c r="M17" i="26" s="1"/>
  <c r="I17" i="26"/>
  <c r="E17" i="26"/>
  <c r="Y16" i="26"/>
  <c r="W16" i="26"/>
  <c r="U16" i="26"/>
  <c r="V16" i="26" s="1"/>
  <c r="T16" i="26"/>
  <c r="R16" i="26"/>
  <c r="K16" i="26"/>
  <c r="M16" i="26" s="1"/>
  <c r="I16" i="26"/>
  <c r="E16" i="26"/>
  <c r="Y15" i="26"/>
  <c r="W15" i="26"/>
  <c r="U15" i="26"/>
  <c r="V15" i="26" s="1"/>
  <c r="T15" i="26"/>
  <c r="R15" i="26"/>
  <c r="K15" i="26"/>
  <c r="M15" i="26" s="1"/>
  <c r="I15" i="26"/>
  <c r="E15" i="26"/>
  <c r="D15" i="26"/>
  <c r="Y14" i="26"/>
  <c r="W14" i="26"/>
  <c r="U14" i="26"/>
  <c r="T14" i="26"/>
  <c r="R14" i="26"/>
  <c r="K14" i="26"/>
  <c r="M14" i="26" s="1"/>
  <c r="I14" i="26"/>
  <c r="E14" i="26"/>
  <c r="D14" i="26"/>
  <c r="Y13" i="26"/>
  <c r="W13" i="26"/>
  <c r="U13" i="26"/>
  <c r="V13" i="26" s="1"/>
  <c r="T13" i="26"/>
  <c r="R13" i="26"/>
  <c r="Q13" i="26"/>
  <c r="K13" i="26"/>
  <c r="M13" i="26" s="1"/>
  <c r="I13" i="26"/>
  <c r="E13" i="26"/>
  <c r="D13" i="26"/>
  <c r="A13" i="26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A105" i="26" s="1"/>
  <c r="Y12" i="26"/>
  <c r="W12" i="26"/>
  <c r="U12" i="26"/>
  <c r="V12" i="26" s="1"/>
  <c r="R12" i="26"/>
  <c r="Q12" i="26"/>
  <c r="N12" i="26"/>
  <c r="M12" i="26"/>
  <c r="L12" i="26"/>
  <c r="H12" i="26"/>
  <c r="V14" i="26" l="1"/>
  <c r="X14" i="26" s="1"/>
  <c r="X34" i="26"/>
  <c r="X12" i="26"/>
  <c r="X22" i="26"/>
  <c r="X24" i="26"/>
  <c r="X26" i="26"/>
  <c r="X29" i="26"/>
  <c r="X75" i="26"/>
  <c r="X80" i="26"/>
  <c r="X84" i="26"/>
  <c r="X13" i="26"/>
  <c r="X31" i="26"/>
  <c r="X77" i="26"/>
  <c r="X81" i="26"/>
  <c r="X15" i="26"/>
  <c r="X21" i="26"/>
  <c r="X28" i="26"/>
  <c r="X32" i="26"/>
  <c r="X65" i="26"/>
  <c r="X66" i="26"/>
  <c r="X79" i="26"/>
  <c r="X82" i="26"/>
  <c r="X20" i="26"/>
  <c r="X16" i="26"/>
  <c r="X17" i="26"/>
  <c r="X18" i="26"/>
  <c r="X19" i="26"/>
  <c r="X23" i="26"/>
  <c r="X25" i="26"/>
  <c r="X27" i="26"/>
  <c r="X30" i="26"/>
  <c r="X33" i="26"/>
  <c r="X76" i="26"/>
  <c r="X83" i="26"/>
  <c r="X86" i="26"/>
  <c r="G17" i="26"/>
  <c r="H17" i="26" s="1"/>
  <c r="G96" i="26"/>
  <c r="G99" i="26"/>
  <c r="H99" i="26" s="1"/>
  <c r="G102" i="26"/>
  <c r="H102" i="26" s="1"/>
  <c r="G105" i="26"/>
  <c r="G98" i="26"/>
  <c r="H98" i="26" s="1"/>
  <c r="G101" i="26"/>
  <c r="H101" i="26" s="1"/>
  <c r="G104" i="26"/>
  <c r="G97" i="26"/>
  <c r="G100" i="26"/>
  <c r="H100" i="26" s="1"/>
  <c r="G103" i="26"/>
  <c r="H103" i="26" s="1"/>
  <c r="L48" i="26"/>
  <c r="L80" i="26"/>
  <c r="L78" i="26"/>
  <c r="M62" i="26"/>
  <c r="L63" i="26"/>
  <c r="L77" i="26"/>
  <c r="M21" i="26"/>
  <c r="M89" i="26"/>
  <c r="L64" i="26"/>
  <c r="M61" i="26"/>
  <c r="M47" i="26"/>
  <c r="M90" i="26"/>
  <c r="M44" i="26"/>
  <c r="L50" i="26"/>
  <c r="L28" i="26"/>
  <c r="L41" i="26"/>
  <c r="L54" i="26"/>
  <c r="L56" i="26"/>
  <c r="L75" i="26"/>
  <c r="L17" i="26"/>
  <c r="M25" i="26"/>
  <c r="L45" i="26"/>
  <c r="L81" i="26"/>
  <c r="L14" i="26"/>
  <c r="L19" i="26"/>
  <c r="G21" i="26"/>
  <c r="N21" i="26" s="1"/>
  <c r="O21" i="26" s="1"/>
  <c r="M29" i="26"/>
  <c r="L35" i="26"/>
  <c r="L39" i="26"/>
  <c r="L53" i="26"/>
  <c r="L59" i="26"/>
  <c r="L73" i="26"/>
  <c r="L76" i="26"/>
  <c r="M84" i="26"/>
  <c r="L87" i="26"/>
  <c r="L92" i="26"/>
  <c r="K93" i="26"/>
  <c r="M93" i="26" s="1"/>
  <c r="G14" i="26"/>
  <c r="N14" i="26" s="1"/>
  <c r="O14" i="26" s="1"/>
  <c r="G19" i="26"/>
  <c r="N19" i="26" s="1"/>
  <c r="O19" i="26" s="1"/>
  <c r="M22" i="26"/>
  <c r="L52" i="26"/>
  <c r="L51" i="26"/>
  <c r="M58" i="26"/>
  <c r="G94" i="26"/>
  <c r="G92" i="26"/>
  <c r="G91" i="26"/>
  <c r="G86" i="26"/>
  <c r="G82" i="26"/>
  <c r="G72" i="26"/>
  <c r="H72" i="26" s="1"/>
  <c r="G70" i="26"/>
  <c r="H70" i="26" s="1"/>
  <c r="G68" i="26"/>
  <c r="H68" i="26" s="1"/>
  <c r="G61" i="26"/>
  <c r="G58" i="26"/>
  <c r="G55" i="26"/>
  <c r="G49" i="26"/>
  <c r="G47" i="26"/>
  <c r="G95" i="26"/>
  <c r="G89" i="26"/>
  <c r="G84" i="26"/>
  <c r="G81" i="26"/>
  <c r="G87" i="26"/>
  <c r="G80" i="26"/>
  <c r="G79" i="26"/>
  <c r="G69" i="26"/>
  <c r="H69" i="26" s="1"/>
  <c r="G56" i="26"/>
  <c r="G50" i="26"/>
  <c r="G38" i="26"/>
  <c r="G32" i="26"/>
  <c r="G29" i="26"/>
  <c r="L13" i="26"/>
  <c r="G15" i="26"/>
  <c r="G20" i="26"/>
  <c r="L24" i="26"/>
  <c r="G27" i="26"/>
  <c r="M32" i="26"/>
  <c r="L36" i="26"/>
  <c r="O12" i="26"/>
  <c r="G16" i="26"/>
  <c r="L16" i="26"/>
  <c r="N17" i="26"/>
  <c r="O17" i="26" s="1"/>
  <c r="L18" i="26"/>
  <c r="M27" i="26"/>
  <c r="M31" i="26"/>
  <c r="G33" i="26"/>
  <c r="L33" i="26"/>
  <c r="G34" i="26"/>
  <c r="G35" i="26"/>
  <c r="G39" i="26"/>
  <c r="G40" i="26"/>
  <c r="M42" i="26"/>
  <c r="G53" i="26"/>
  <c r="M60" i="26"/>
  <c r="L60" i="26"/>
  <c r="L66" i="26"/>
  <c r="G71" i="26"/>
  <c r="H71" i="26" s="1"/>
  <c r="G73" i="26"/>
  <c r="G74" i="26"/>
  <c r="G22" i="26"/>
  <c r="M23" i="26"/>
  <c r="L26" i="26"/>
  <c r="G28" i="26"/>
  <c r="L30" i="26"/>
  <c r="L37" i="26"/>
  <c r="L43" i="26"/>
  <c r="G45" i="26"/>
  <c r="G48" i="26"/>
  <c r="L57" i="26"/>
  <c r="G64" i="26"/>
  <c r="G67" i="26"/>
  <c r="H67" i="26" s="1"/>
  <c r="G77" i="26"/>
  <c r="G85" i="26"/>
  <c r="G25" i="26"/>
  <c r="G26" i="26"/>
  <c r="G30" i="26"/>
  <c r="G37" i="26"/>
  <c r="G43" i="26"/>
  <c r="G44" i="26"/>
  <c r="L49" i="26"/>
  <c r="M49" i="26"/>
  <c r="G57" i="26"/>
  <c r="G59" i="26"/>
  <c r="G60" i="26"/>
  <c r="M74" i="26"/>
  <c r="L74" i="26"/>
  <c r="M83" i="26"/>
  <c r="L83" i="26"/>
  <c r="L86" i="26"/>
  <c r="M86" i="26"/>
  <c r="G88" i="26"/>
  <c r="H14" i="26"/>
  <c r="L15" i="26"/>
  <c r="L34" i="26"/>
  <c r="G36" i="26"/>
  <c r="L40" i="26"/>
  <c r="G42" i="26"/>
  <c r="L46" i="26"/>
  <c r="G51" i="26"/>
  <c r="G54" i="26"/>
  <c r="G63" i="26"/>
  <c r="G75" i="26"/>
  <c r="G76" i="26"/>
  <c r="G78" i="26"/>
  <c r="M85" i="26"/>
  <c r="L85" i="26"/>
  <c r="G13" i="26"/>
  <c r="L20" i="26"/>
  <c r="G24" i="26"/>
  <c r="G31" i="26"/>
  <c r="G18" i="26"/>
  <c r="G23" i="26"/>
  <c r="M38" i="26"/>
  <c r="G41" i="26"/>
  <c r="G46" i="26"/>
  <c r="G52" i="26"/>
  <c r="L55" i="26"/>
  <c r="M55" i="26"/>
  <c r="G62" i="26"/>
  <c r="L79" i="26"/>
  <c r="L82" i="26"/>
  <c r="M82" i="26"/>
  <c r="G83" i="26"/>
  <c r="M88" i="26"/>
  <c r="L88" i="26"/>
  <c r="G90" i="26"/>
  <c r="G93" i="26"/>
  <c r="H96" i="26" l="1"/>
  <c r="N96" i="26"/>
  <c r="O96" i="26" s="1"/>
  <c r="N104" i="26"/>
  <c r="O104" i="26" s="1"/>
  <c r="H104" i="26"/>
  <c r="H97" i="26"/>
  <c r="N97" i="26"/>
  <c r="O97" i="26" s="1"/>
  <c r="H105" i="26"/>
  <c r="N105" i="26"/>
  <c r="O105" i="26" s="1"/>
  <c r="H21" i="26"/>
  <c r="H19" i="26"/>
  <c r="K94" i="26"/>
  <c r="L93" i="26"/>
  <c r="N41" i="26"/>
  <c r="O41" i="26" s="1"/>
  <c r="H41" i="26"/>
  <c r="H76" i="26"/>
  <c r="N76" i="26"/>
  <c r="O76" i="26" s="1"/>
  <c r="H88" i="26"/>
  <c r="N88" i="26"/>
  <c r="O88" i="26" s="1"/>
  <c r="H59" i="26"/>
  <c r="N59" i="26"/>
  <c r="O59" i="26" s="1"/>
  <c r="H28" i="26"/>
  <c r="N28" i="26"/>
  <c r="O28" i="26" s="1"/>
  <c r="N29" i="26"/>
  <c r="O29" i="26" s="1"/>
  <c r="H29" i="26"/>
  <c r="H92" i="26"/>
  <c r="N92" i="26"/>
  <c r="O92" i="26" s="1"/>
  <c r="H52" i="26"/>
  <c r="N52" i="26"/>
  <c r="O52" i="26" s="1"/>
  <c r="H23" i="26"/>
  <c r="N23" i="26"/>
  <c r="O23" i="26" s="1"/>
  <c r="H63" i="26"/>
  <c r="N63" i="26"/>
  <c r="O63" i="26" s="1"/>
  <c r="N42" i="26"/>
  <c r="O42" i="26" s="1"/>
  <c r="H42" i="26"/>
  <c r="H37" i="26"/>
  <c r="N37" i="26"/>
  <c r="O37" i="26" s="1"/>
  <c r="H85" i="26"/>
  <c r="N85" i="26"/>
  <c r="O85" i="26" s="1"/>
  <c r="N53" i="26"/>
  <c r="O53" i="26" s="1"/>
  <c r="H53" i="26"/>
  <c r="N35" i="26"/>
  <c r="O35" i="26" s="1"/>
  <c r="H35" i="26"/>
  <c r="N15" i="26"/>
  <c r="O15" i="26" s="1"/>
  <c r="H15" i="26"/>
  <c r="N38" i="26"/>
  <c r="O38" i="26" s="1"/>
  <c r="H38" i="26"/>
  <c r="H79" i="26"/>
  <c r="N79" i="26"/>
  <c r="O79" i="26" s="1"/>
  <c r="N84" i="26"/>
  <c r="O84" i="26" s="1"/>
  <c r="H84" i="26"/>
  <c r="N49" i="26"/>
  <c r="O49" i="26" s="1"/>
  <c r="H49" i="26"/>
  <c r="H86" i="26"/>
  <c r="N86" i="26"/>
  <c r="O86" i="26" s="1"/>
  <c r="N93" i="26"/>
  <c r="O93" i="26" s="1"/>
  <c r="H93" i="26"/>
  <c r="H83" i="26"/>
  <c r="N83" i="26"/>
  <c r="O83" i="26" s="1"/>
  <c r="H62" i="26"/>
  <c r="N62" i="26"/>
  <c r="O62" i="26" s="1"/>
  <c r="H46" i="26"/>
  <c r="N46" i="26"/>
  <c r="O46" i="26" s="1"/>
  <c r="H18" i="26"/>
  <c r="N18" i="26"/>
  <c r="O18" i="26" s="1"/>
  <c r="N78" i="26"/>
  <c r="O78" i="26" s="1"/>
  <c r="H78" i="26"/>
  <c r="H54" i="26"/>
  <c r="N54" i="26"/>
  <c r="O54" i="26" s="1"/>
  <c r="H60" i="26"/>
  <c r="N60" i="26"/>
  <c r="O60" i="26" s="1"/>
  <c r="H30" i="26"/>
  <c r="N30" i="26"/>
  <c r="O30" i="26" s="1"/>
  <c r="N77" i="26"/>
  <c r="O77" i="26" s="1"/>
  <c r="H77" i="26"/>
  <c r="H48" i="26"/>
  <c r="N48" i="26"/>
  <c r="O48" i="26" s="1"/>
  <c r="N22" i="26"/>
  <c r="O22" i="26" s="1"/>
  <c r="H22" i="26"/>
  <c r="H34" i="26"/>
  <c r="N34" i="26"/>
  <c r="O34" i="26" s="1"/>
  <c r="N16" i="26"/>
  <c r="O16" i="26" s="1"/>
  <c r="H16" i="26"/>
  <c r="N27" i="26"/>
  <c r="O27" i="26" s="1"/>
  <c r="H27" i="26"/>
  <c r="N50" i="26"/>
  <c r="O50" i="26" s="1"/>
  <c r="H50" i="26"/>
  <c r="N80" i="26"/>
  <c r="O80" i="26" s="1"/>
  <c r="H80" i="26"/>
  <c r="N89" i="26"/>
  <c r="O89" i="26" s="1"/>
  <c r="H89" i="26"/>
  <c r="H55" i="26"/>
  <c r="N55" i="26"/>
  <c r="O55" i="26" s="1"/>
  <c r="N91" i="26"/>
  <c r="O91" i="26" s="1"/>
  <c r="H91" i="26"/>
  <c r="N36" i="26"/>
  <c r="O36" i="26" s="1"/>
  <c r="H36" i="26"/>
  <c r="N90" i="26"/>
  <c r="O90" i="26" s="1"/>
  <c r="H90" i="26"/>
  <c r="N31" i="26"/>
  <c r="O31" i="26" s="1"/>
  <c r="H31" i="26"/>
  <c r="H13" i="26"/>
  <c r="N13" i="26"/>
  <c r="O13" i="26" s="1"/>
  <c r="N51" i="26"/>
  <c r="O51" i="26" s="1"/>
  <c r="H51" i="26"/>
  <c r="H44" i="26"/>
  <c r="N44" i="26"/>
  <c r="O44" i="26" s="1"/>
  <c r="H26" i="26"/>
  <c r="N26" i="26"/>
  <c r="O26" i="26" s="1"/>
  <c r="N45" i="26"/>
  <c r="O45" i="26" s="1"/>
  <c r="H45" i="26"/>
  <c r="H74" i="26"/>
  <c r="N74" i="26"/>
  <c r="O74" i="26" s="1"/>
  <c r="H40" i="26"/>
  <c r="N40" i="26"/>
  <c r="O40" i="26" s="1"/>
  <c r="N56" i="26"/>
  <c r="O56" i="26" s="1"/>
  <c r="H56" i="26"/>
  <c r="N87" i="26"/>
  <c r="O87" i="26" s="1"/>
  <c r="H87" i="26"/>
  <c r="N95" i="26"/>
  <c r="O95" i="26" s="1"/>
  <c r="H95" i="26"/>
  <c r="N58" i="26"/>
  <c r="O58" i="26" s="1"/>
  <c r="H58" i="26"/>
  <c r="H24" i="26"/>
  <c r="N24" i="26"/>
  <c r="O24" i="26" s="1"/>
  <c r="H75" i="26"/>
  <c r="N75" i="26"/>
  <c r="O75" i="26" s="1"/>
  <c r="H57" i="26"/>
  <c r="N57" i="26"/>
  <c r="O57" i="26" s="1"/>
  <c r="H43" i="26"/>
  <c r="N43" i="26"/>
  <c r="O43" i="26" s="1"/>
  <c r="N25" i="26"/>
  <c r="O25" i="26" s="1"/>
  <c r="H25" i="26"/>
  <c r="H64" i="26"/>
  <c r="N64" i="26"/>
  <c r="O64" i="26" s="1"/>
  <c r="N73" i="26"/>
  <c r="O73" i="26" s="1"/>
  <c r="H73" i="26"/>
  <c r="N39" i="26"/>
  <c r="O39" i="26" s="1"/>
  <c r="H39" i="26"/>
  <c r="N33" i="26"/>
  <c r="O33" i="26" s="1"/>
  <c r="H33" i="26"/>
  <c r="N20" i="26"/>
  <c r="O20" i="26" s="1"/>
  <c r="H20" i="26"/>
  <c r="H32" i="26"/>
  <c r="N32" i="26"/>
  <c r="O32" i="26" s="1"/>
  <c r="H81" i="26"/>
  <c r="N81" i="26"/>
  <c r="O81" i="26" s="1"/>
  <c r="N47" i="26"/>
  <c r="O47" i="26" s="1"/>
  <c r="H47" i="26"/>
  <c r="N61" i="26"/>
  <c r="O61" i="26" s="1"/>
  <c r="H61" i="26"/>
  <c r="H82" i="26"/>
  <c r="N82" i="26"/>
  <c r="O82" i="26" s="1"/>
  <c r="N94" i="26"/>
  <c r="O94" i="26" s="1"/>
  <c r="H94" i="26"/>
  <c r="M94" i="26" l="1"/>
  <c r="L94" i="26"/>
  <c r="K95" i="26"/>
  <c r="K96" i="26" s="1"/>
  <c r="L96" i="26" l="1"/>
  <c r="K97" i="26"/>
  <c r="M96" i="26"/>
  <c r="L95" i="26"/>
  <c r="M95" i="26"/>
  <c r="M97" i="26" l="1"/>
  <c r="K104" i="26"/>
  <c r="L97" i="26"/>
  <c r="M104" i="26" l="1"/>
  <c r="K105" i="26"/>
  <c r="L104" i="26"/>
  <c r="L105" i="26" l="1"/>
  <c r="M105" i="26"/>
</calcChain>
</file>

<file path=xl/comments1.xml><?xml version="1.0" encoding="utf-8"?>
<comments xmlns="http://schemas.openxmlformats.org/spreadsheetml/2006/main">
  <authors>
    <author>Admin</author>
  </authors>
  <commentList>
    <comment ref="R77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2-хтарифные счетчики</t>
        </r>
      </text>
    </comment>
    <comment ref="R91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2-хтарифные счетчики</t>
        </r>
      </text>
    </comment>
  </commentList>
</comments>
</file>

<file path=xl/sharedStrings.xml><?xml version="1.0" encoding="utf-8"?>
<sst xmlns="http://schemas.openxmlformats.org/spreadsheetml/2006/main" count="590" uniqueCount="68">
  <si>
    <t>№ п/п</t>
  </si>
  <si>
    <t>Применяемые нормативы потребления</t>
  </si>
  <si>
    <t>холодная   вода</t>
  </si>
  <si>
    <t>водоотведение</t>
  </si>
  <si>
    <t>отопление</t>
  </si>
  <si>
    <t xml:space="preserve">куб.м/чел </t>
  </si>
  <si>
    <t xml:space="preserve">Гкал/кв.м </t>
  </si>
  <si>
    <t>Содержание ж/п</t>
  </si>
  <si>
    <t>Отопление</t>
  </si>
  <si>
    <t>руб/ 1 куб м</t>
  </si>
  <si>
    <t>руб/ 1 кв. м</t>
  </si>
  <si>
    <t>Радиоцентр-5</t>
  </si>
  <si>
    <t>18а</t>
  </si>
  <si>
    <t xml:space="preserve">Чкаловская </t>
  </si>
  <si>
    <t>8а</t>
  </si>
  <si>
    <t>Адрес жилого дома, находящегося на территории муниципального образования</t>
  </si>
  <si>
    <t>Гагарина</t>
  </si>
  <si>
    <t>Рабочая</t>
  </si>
  <si>
    <t>Медное-Власово</t>
  </si>
  <si>
    <t xml:space="preserve">Бахчиванджи </t>
  </si>
  <si>
    <t xml:space="preserve">Жуковского </t>
  </si>
  <si>
    <t xml:space="preserve">Институтская </t>
  </si>
  <si>
    <t xml:space="preserve">Ленина     </t>
  </si>
  <si>
    <t>Рудакова</t>
  </si>
  <si>
    <t xml:space="preserve">Стефановского </t>
  </si>
  <si>
    <t xml:space="preserve">Циолковского </t>
  </si>
  <si>
    <t>Факт прибор учета</t>
  </si>
  <si>
    <t>руб/ 1 Гкал</t>
  </si>
  <si>
    <t>Поставщик теплоэнергии</t>
  </si>
  <si>
    <t>Горячая вода (подогрев)</t>
  </si>
  <si>
    <t>руб/ Гкал</t>
  </si>
  <si>
    <t>Горячая вода ОДН (подогрев)</t>
  </si>
  <si>
    <t>Горячая вода (физ.вода)</t>
  </si>
  <si>
    <t>Горячая вода ОДН (физ.вода)</t>
  </si>
  <si>
    <t>руб/ куб.м.</t>
  </si>
  <si>
    <t xml:space="preserve">Водоотведение </t>
  </si>
  <si>
    <t>наименование</t>
  </si>
  <si>
    <t>МУП ЩМР «Межрайонный  Щелковский Водоканал»</t>
  </si>
  <si>
    <t xml:space="preserve">Водоснабжение </t>
  </si>
  <si>
    <t>Водоснабжение на  ОДН</t>
  </si>
  <si>
    <t>ПАО "Мосэнергосбыт"</t>
  </si>
  <si>
    <t>Поставщик энергоснабжения</t>
  </si>
  <si>
    <t>Энергоснабжение</t>
  </si>
  <si>
    <t>руб/ Квт</t>
  </si>
  <si>
    <t>Энергоснабжение на ОДН</t>
  </si>
  <si>
    <t>по прямым договорам с ПАО "Мосэнергосбыт"</t>
  </si>
  <si>
    <t>ОАО "ТЭП"</t>
  </si>
  <si>
    <t>МП ЩР "Щелковская Теплосеть"</t>
  </si>
  <si>
    <t>куб.м/Гкал</t>
  </si>
  <si>
    <t>ГБУЗ ДПБ №11 ДЗМ</t>
  </si>
  <si>
    <t>Поставщик водоснабжения и водоотведения</t>
  </si>
  <si>
    <t>Обращение с ТКО</t>
  </si>
  <si>
    <t>руб/ 1 кубм</t>
  </si>
  <si>
    <t>Поставщик услуги по вывозу ТКО</t>
  </si>
  <si>
    <t>ООО "Хартия"</t>
  </si>
  <si>
    <t>куб.м/кв.м</t>
  </si>
  <si>
    <t>4,01/4,61/1,76</t>
  </si>
  <si>
    <t>5,73/6,59/2,52</t>
  </si>
  <si>
    <t>"Теплоресурс"</t>
  </si>
  <si>
    <t>ТАРИФНЫЕ  СТАВКИ  ПО  ДОМАМ с 01 января 2021 г.</t>
  </si>
  <si>
    <t>Плеханова</t>
  </si>
  <si>
    <t>Насосный з-д</t>
  </si>
  <si>
    <t>6а</t>
  </si>
  <si>
    <t>4б</t>
  </si>
  <si>
    <t>4а</t>
  </si>
  <si>
    <t xml:space="preserve">горячая вода </t>
  </si>
  <si>
    <t>Иванова О.В.</t>
  </si>
  <si>
    <t>4,29/7,46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</si>
</sst>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sz val="12"/>
      <color indexed="10"/>
      <name val="Times New Roman"/>
      <family val="1"/>
      <charset val="204"/>
    </font>
    <font>
      <b/>
      <sz val="11"/>
      <color indexed="10"/>
      <name val="Arial Cyr"/>
      <charset val="204"/>
    </font>
    <font>
      <sz val="12"/>
      <color indexed="10"/>
      <name val="Arial Cyr"/>
      <charset val="204"/>
    </font>
    <font>
      <sz val="10"/>
      <color indexed="10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0"/>
      <color rgb="FF0070C0"/>
      <name val="Arial Cyr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2" borderId="0" xfId="0" applyFill="1" applyAlignment="1">
      <alignment vertical="top"/>
    </xf>
    <xf numFmtId="0" fontId="14" fillId="3" borderId="0" xfId="0" applyFont="1" applyFill="1" applyAlignment="1">
      <alignment vertical="top"/>
    </xf>
    <xf numFmtId="0" fontId="15" fillId="3" borderId="0" xfId="0" applyFont="1" applyFill="1" applyAlignment="1">
      <alignment vertical="top"/>
    </xf>
    <xf numFmtId="0" fontId="12" fillId="4" borderId="0" xfId="0" applyFont="1" applyFill="1" applyBorder="1" applyAlignment="1">
      <alignment horizontal="center" vertical="top" wrapText="1"/>
    </xf>
    <xf numFmtId="0" fontId="15" fillId="4" borderId="0" xfId="0" applyFont="1" applyFill="1" applyAlignment="1">
      <alignment vertical="top"/>
    </xf>
    <xf numFmtId="0" fontId="0" fillId="5" borderId="0" xfId="0" applyFont="1" applyFill="1" applyAlignment="1">
      <alignment vertical="top"/>
    </xf>
    <xf numFmtId="0" fontId="15" fillId="5" borderId="0" xfId="0" applyFont="1" applyFill="1" applyAlignment="1">
      <alignment vertical="top"/>
    </xf>
    <xf numFmtId="0" fontId="15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0" fontId="5" fillId="3" borderId="0" xfId="0" applyFont="1" applyFill="1" applyAlignment="1">
      <alignment vertical="top"/>
    </xf>
    <xf numFmtId="0" fontId="5" fillId="4" borderId="0" xfId="0" applyFont="1" applyFill="1" applyAlignment="1">
      <alignment vertical="top"/>
    </xf>
    <xf numFmtId="0" fontId="5" fillId="5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0" fontId="0" fillId="5" borderId="0" xfId="0" applyFill="1" applyAlignment="1">
      <alignment vertical="top"/>
    </xf>
    <xf numFmtId="0" fontId="22" fillId="0" borderId="0" xfId="0" applyFont="1" applyFill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2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2" fontId="0" fillId="0" borderId="0" xfId="0" applyNumberFormat="1" applyFill="1" applyAlignment="1">
      <alignment vertical="top"/>
    </xf>
    <xf numFmtId="0" fontId="18" fillId="5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/>
    </xf>
    <xf numFmtId="2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20" fillId="0" borderId="1" xfId="0" applyFont="1" applyFill="1" applyBorder="1" applyAlignment="1">
      <alignment vertical="top"/>
    </xf>
    <xf numFmtId="0" fontId="20" fillId="0" borderId="1" xfId="0" applyFont="1" applyFill="1" applyBorder="1" applyAlignment="1">
      <alignment horizontal="center" vertical="top"/>
    </xf>
    <xf numFmtId="2" fontId="19" fillId="2" borderId="1" xfId="0" applyNumberFormat="1" applyFont="1" applyFill="1" applyBorder="1" applyAlignment="1">
      <alignment horizontal="center" vertical="top" wrapText="1"/>
    </xf>
    <xf numFmtId="2" fontId="19" fillId="3" borderId="1" xfId="0" applyNumberFormat="1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left" vertical="top" wrapText="1"/>
    </xf>
    <xf numFmtId="4" fontId="19" fillId="4" borderId="1" xfId="0" applyNumberFormat="1" applyFont="1" applyFill="1" applyBorder="1" applyAlignment="1">
      <alignment horizontal="center" vertical="top" wrapText="1"/>
    </xf>
    <xf numFmtId="2" fontId="19" fillId="4" borderId="1" xfId="0" applyNumberFormat="1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horizontal="left" vertical="top" wrapText="1"/>
    </xf>
    <xf numFmtId="0" fontId="19" fillId="5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top" wrapText="1"/>
    </xf>
    <xf numFmtId="164" fontId="19" fillId="0" borderId="1" xfId="0" applyNumberFormat="1" applyFont="1" applyFill="1" applyBorder="1" applyAlignment="1">
      <alignment horizontal="center" vertical="top" wrapText="1"/>
    </xf>
    <xf numFmtId="0" fontId="19" fillId="5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8" fillId="2" borderId="0" xfId="0" applyFont="1" applyFill="1" applyAlignment="1">
      <alignment vertical="top"/>
    </xf>
    <xf numFmtId="0" fontId="8" fillId="3" borderId="0" xfId="0" applyFont="1" applyFill="1" applyAlignment="1">
      <alignment vertical="top"/>
    </xf>
    <xf numFmtId="0" fontId="11" fillId="3" borderId="0" xfId="0" applyFont="1" applyFill="1" applyAlignment="1">
      <alignment vertical="top"/>
    </xf>
    <xf numFmtId="0" fontId="11" fillId="4" borderId="0" xfId="0" applyFont="1" applyFill="1" applyAlignment="1">
      <alignment vertical="top"/>
    </xf>
    <xf numFmtId="0" fontId="11" fillId="5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2" borderId="0" xfId="0" applyFont="1" applyFill="1" applyAlignment="1">
      <alignment vertical="top"/>
    </xf>
    <xf numFmtId="0" fontId="9" fillId="3" borderId="0" xfId="0" applyFont="1" applyFill="1" applyAlignment="1">
      <alignment vertical="top"/>
    </xf>
    <xf numFmtId="0" fontId="11" fillId="0" borderId="0" xfId="0" applyFont="1" applyAlignment="1">
      <alignment horizontal="center" vertical="top"/>
    </xf>
    <xf numFmtId="0" fontId="8" fillId="4" borderId="0" xfId="0" applyFont="1" applyFill="1" applyAlignment="1">
      <alignment vertical="top"/>
    </xf>
    <xf numFmtId="0" fontId="8" fillId="5" borderId="0" xfId="0" applyFont="1" applyFill="1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1" xfId="0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vertical="top" wrapText="1"/>
    </xf>
    <xf numFmtId="2" fontId="0" fillId="0" borderId="4" xfId="0" applyNumberFormat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19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Z120"/>
  <sheetViews>
    <sheetView tabSelected="1" zoomScale="79" zoomScaleNormal="79" zoomScaleSheetLayoutView="75" workbookViewId="0">
      <pane xSplit="3" ySplit="11" topLeftCell="D12" activePane="bottomRight" state="frozen"/>
      <selection activeCell="I77" sqref="I77"/>
      <selection pane="topRight" activeCell="I77" sqref="I77"/>
      <selection pane="bottomLeft" activeCell="I77" sqref="I77"/>
      <selection pane="bottomRight" activeCell="D105" sqref="D12:D105"/>
    </sheetView>
  </sheetViews>
  <sheetFormatPr defaultRowHeight="12.75" outlineLevelRow="1" outlineLevelCol="1" x14ac:dyDescent="0.2"/>
  <cols>
    <col min="1" max="1" width="5.42578125" style="1" customWidth="1"/>
    <col min="2" max="2" width="17" style="1" bestFit="1" customWidth="1"/>
    <col min="3" max="3" width="5.5703125" style="2" customWidth="1"/>
    <col min="4" max="4" width="13.42578125" style="1" customWidth="1"/>
    <col min="5" max="5" width="13.42578125" style="3" customWidth="1" outlineLevel="1"/>
    <col min="6" max="6" width="16.140625" style="3" customWidth="1" outlineLevel="1"/>
    <col min="7" max="7" width="12.85546875" style="16" customWidth="1"/>
    <col min="8" max="8" width="12.5703125" style="16" customWidth="1"/>
    <col min="9" max="9" width="12.28515625" style="16" customWidth="1"/>
    <col min="10" max="10" width="30.42578125" style="16" customWidth="1"/>
    <col min="11" max="11" width="12.42578125" style="17" customWidth="1"/>
    <col min="12" max="12" width="13" style="17" customWidth="1"/>
    <col min="13" max="15" width="12.28515625" style="17" customWidth="1"/>
    <col min="16" max="16" width="29" style="17" customWidth="1"/>
    <col min="17" max="17" width="27.140625" style="18" customWidth="1"/>
    <col min="18" max="18" width="15" style="18" customWidth="1"/>
    <col min="19" max="19" width="23.85546875" style="18" customWidth="1"/>
    <col min="20" max="20" width="15.7109375" style="1" customWidth="1" outlineLevel="1"/>
    <col min="21" max="21" width="13.28515625" style="1" customWidth="1" outlineLevel="1"/>
    <col min="22" max="22" width="12.140625" style="1" customWidth="1" outlineLevel="1"/>
    <col min="23" max="23" width="13.5703125" style="1" customWidth="1" outlineLevel="1"/>
    <col min="24" max="25" width="16" style="1" customWidth="1" outlineLevel="1"/>
    <col min="26" max="26" width="15.7109375" style="1" customWidth="1"/>
    <col min="27" max="16384" width="9.140625" style="1"/>
  </cols>
  <sheetData>
    <row r="1" spans="1:26" ht="15.75" hidden="1" outlineLevel="1" x14ac:dyDescent="0.2">
      <c r="G1" s="4"/>
      <c r="H1" s="4"/>
      <c r="I1" s="5"/>
      <c r="J1" s="5"/>
      <c r="K1" s="6"/>
      <c r="L1" s="7"/>
      <c r="M1" s="7"/>
      <c r="N1" s="7"/>
      <c r="O1" s="7"/>
      <c r="P1" s="7"/>
      <c r="Q1" s="8" t="s">
        <v>57</v>
      </c>
      <c r="R1" s="8">
        <v>5.73</v>
      </c>
      <c r="S1" s="9"/>
      <c r="T1" s="10"/>
      <c r="U1" s="1">
        <v>4.33</v>
      </c>
      <c r="V1" s="1">
        <v>3.23</v>
      </c>
      <c r="W1" s="11">
        <v>5.2999999999999999E-2</v>
      </c>
      <c r="X1" s="1">
        <v>7.6</v>
      </c>
      <c r="Y1" s="1">
        <v>1.4999999999999999E-2</v>
      </c>
    </row>
    <row r="2" spans="1:26" ht="14.25" hidden="1" outlineLevel="1" x14ac:dyDescent="0.2">
      <c r="G2" s="12"/>
      <c r="H2" s="12"/>
      <c r="I2" s="12"/>
      <c r="J2" s="12"/>
      <c r="K2" s="13"/>
      <c r="L2" s="13"/>
      <c r="M2" s="13"/>
      <c r="N2" s="13"/>
      <c r="O2" s="13"/>
      <c r="P2" s="13"/>
      <c r="Q2" s="8" t="s">
        <v>56</v>
      </c>
      <c r="R2" s="8">
        <v>4.01</v>
      </c>
      <c r="S2" s="14"/>
      <c r="T2" s="15"/>
      <c r="U2" s="1">
        <v>4.29</v>
      </c>
      <c r="V2" s="1">
        <v>3.17</v>
      </c>
      <c r="W2" s="1">
        <v>5.9900000000000002E-2</v>
      </c>
      <c r="X2" s="1">
        <v>6.4</v>
      </c>
      <c r="Y2" s="1">
        <v>6.0999999999999999E-2</v>
      </c>
    </row>
    <row r="3" spans="1:26" hidden="1" outlineLevel="1" x14ac:dyDescent="0.2">
      <c r="U3" s="1">
        <v>7.46</v>
      </c>
      <c r="W3" s="1">
        <v>6.4899999999999999E-2</v>
      </c>
    </row>
    <row r="4" spans="1:26" hidden="1" outlineLevel="1" x14ac:dyDescent="0.2">
      <c r="U4" s="1">
        <v>7.56</v>
      </c>
    </row>
    <row r="5" spans="1:26" hidden="1" outlineLevel="1" x14ac:dyDescent="0.2"/>
    <row r="6" spans="1:26" ht="22.5" collapsed="1" x14ac:dyDescent="0.2">
      <c r="A6" s="77" t="s">
        <v>59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</row>
    <row r="8" spans="1:26" s="19" customFormat="1" ht="48.75" customHeight="1" x14ac:dyDescent="0.2">
      <c r="A8" s="79" t="s">
        <v>0</v>
      </c>
      <c r="B8" s="80" t="s">
        <v>15</v>
      </c>
      <c r="C8" s="80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2"/>
      <c r="T8" s="83" t="s">
        <v>1</v>
      </c>
      <c r="U8" s="81"/>
      <c r="V8" s="81"/>
      <c r="W8" s="81"/>
      <c r="X8" s="81"/>
      <c r="Y8" s="82"/>
    </row>
    <row r="9" spans="1:26" s="25" customFormat="1" ht="52.5" customHeight="1" x14ac:dyDescent="0.2">
      <c r="A9" s="79"/>
      <c r="B9" s="80"/>
      <c r="C9" s="80"/>
      <c r="D9" s="20" t="s">
        <v>7</v>
      </c>
      <c r="E9" s="21" t="s">
        <v>51</v>
      </c>
      <c r="F9" s="21" t="s">
        <v>53</v>
      </c>
      <c r="G9" s="22" t="s">
        <v>38</v>
      </c>
      <c r="H9" s="22" t="s">
        <v>39</v>
      </c>
      <c r="I9" s="22" t="s">
        <v>35</v>
      </c>
      <c r="J9" s="22" t="s">
        <v>50</v>
      </c>
      <c r="K9" s="23" t="s">
        <v>8</v>
      </c>
      <c r="L9" s="23" t="s">
        <v>29</v>
      </c>
      <c r="M9" s="23" t="s">
        <v>31</v>
      </c>
      <c r="N9" s="23" t="s">
        <v>32</v>
      </c>
      <c r="O9" s="23" t="s">
        <v>33</v>
      </c>
      <c r="P9" s="23" t="s">
        <v>28</v>
      </c>
      <c r="Q9" s="24" t="s">
        <v>42</v>
      </c>
      <c r="R9" s="24" t="s">
        <v>44</v>
      </c>
      <c r="S9" s="24" t="s">
        <v>41</v>
      </c>
      <c r="T9" s="20" t="s">
        <v>51</v>
      </c>
      <c r="U9" s="20" t="s">
        <v>2</v>
      </c>
      <c r="V9" s="84" t="s">
        <v>65</v>
      </c>
      <c r="W9" s="85"/>
      <c r="X9" s="20" t="s">
        <v>3</v>
      </c>
      <c r="Y9" s="20" t="s">
        <v>4</v>
      </c>
    </row>
    <row r="10" spans="1:26" s="25" customFormat="1" ht="31.5" customHeight="1" x14ac:dyDescent="0.2">
      <c r="A10" s="79"/>
      <c r="B10" s="80"/>
      <c r="C10" s="80"/>
      <c r="D10" s="20" t="s">
        <v>10</v>
      </c>
      <c r="E10" s="21" t="s">
        <v>52</v>
      </c>
      <c r="F10" s="21" t="s">
        <v>36</v>
      </c>
      <c r="G10" s="22" t="s">
        <v>9</v>
      </c>
      <c r="H10" s="22" t="s">
        <v>9</v>
      </c>
      <c r="I10" s="22" t="s">
        <v>9</v>
      </c>
      <c r="J10" s="22" t="s">
        <v>36</v>
      </c>
      <c r="K10" s="23" t="s">
        <v>27</v>
      </c>
      <c r="L10" s="23" t="s">
        <v>30</v>
      </c>
      <c r="M10" s="23" t="s">
        <v>30</v>
      </c>
      <c r="N10" s="23" t="s">
        <v>34</v>
      </c>
      <c r="O10" s="23" t="s">
        <v>34</v>
      </c>
      <c r="P10" s="23" t="s">
        <v>36</v>
      </c>
      <c r="Q10" s="24" t="s">
        <v>43</v>
      </c>
      <c r="R10" s="24" t="s">
        <v>43</v>
      </c>
      <c r="S10" s="24" t="s">
        <v>36</v>
      </c>
      <c r="T10" s="20" t="s">
        <v>55</v>
      </c>
      <c r="U10" s="20" t="s">
        <v>5</v>
      </c>
      <c r="V10" s="20" t="s">
        <v>5</v>
      </c>
      <c r="W10" s="20" t="s">
        <v>48</v>
      </c>
      <c r="X10" s="20" t="s">
        <v>5</v>
      </c>
      <c r="Y10" s="20" t="s">
        <v>6</v>
      </c>
    </row>
    <row r="11" spans="1:26" s="25" customFormat="1" ht="15.75" x14ac:dyDescent="0.2">
      <c r="A11" s="26">
        <v>1</v>
      </c>
      <c r="B11" s="26">
        <v>2</v>
      </c>
      <c r="C11" s="26">
        <v>3</v>
      </c>
      <c r="D11" s="26">
        <v>6</v>
      </c>
      <c r="E11" s="27"/>
      <c r="F11" s="27"/>
      <c r="G11" s="28">
        <v>9</v>
      </c>
      <c r="H11" s="28">
        <v>10</v>
      </c>
      <c r="I11" s="28">
        <v>12</v>
      </c>
      <c r="J11" s="28">
        <v>13</v>
      </c>
      <c r="K11" s="29">
        <v>14</v>
      </c>
      <c r="L11" s="29">
        <v>15</v>
      </c>
      <c r="M11" s="29">
        <v>16</v>
      </c>
      <c r="N11" s="29">
        <v>17</v>
      </c>
      <c r="O11" s="29">
        <v>18</v>
      </c>
      <c r="P11" s="29">
        <v>19</v>
      </c>
      <c r="Q11" s="30">
        <v>20</v>
      </c>
      <c r="R11" s="30"/>
      <c r="S11" s="30"/>
      <c r="T11" s="26"/>
      <c r="U11" s="26">
        <v>22</v>
      </c>
      <c r="V11" s="26">
        <v>23</v>
      </c>
      <c r="W11" s="26"/>
      <c r="X11" s="26">
        <v>24</v>
      </c>
      <c r="Y11" s="26">
        <v>25</v>
      </c>
    </row>
    <row r="12" spans="1:26" s="25" customFormat="1" ht="30" customHeight="1" x14ac:dyDescent="0.2">
      <c r="A12" s="26">
        <v>1</v>
      </c>
      <c r="B12" s="31" t="s">
        <v>19</v>
      </c>
      <c r="C12" s="32">
        <v>1</v>
      </c>
      <c r="D12" s="86">
        <v>30.79</v>
      </c>
      <c r="E12" s="33">
        <v>739.67</v>
      </c>
      <c r="F12" s="33" t="s">
        <v>54</v>
      </c>
      <c r="G12" s="34">
        <v>35.380000000000003</v>
      </c>
      <c r="H12" s="34">
        <f>G12</f>
        <v>35.380000000000003</v>
      </c>
      <c r="I12" s="28">
        <v>30.73</v>
      </c>
      <c r="J12" s="35" t="s">
        <v>37</v>
      </c>
      <c r="K12" s="36">
        <v>2786.52</v>
      </c>
      <c r="L12" s="36">
        <f>K12</f>
        <v>2786.52</v>
      </c>
      <c r="M12" s="36">
        <f>K12</f>
        <v>2786.52</v>
      </c>
      <c r="N12" s="37">
        <f t="shared" ref="N12:N75" si="0">G12</f>
        <v>35.380000000000003</v>
      </c>
      <c r="O12" s="37">
        <f>N12</f>
        <v>35.380000000000003</v>
      </c>
      <c r="P12" s="38" t="s">
        <v>58</v>
      </c>
      <c r="Q12" s="30" t="str">
        <f>$Q$1</f>
        <v>5,73/6,59/2,52</v>
      </c>
      <c r="R12" s="30">
        <f>$R$1</f>
        <v>5.73</v>
      </c>
      <c r="S12" s="39" t="s">
        <v>40</v>
      </c>
      <c r="T12" s="26">
        <v>8.6999999999999994E-2</v>
      </c>
      <c r="U12" s="26">
        <f>U$1</f>
        <v>4.33</v>
      </c>
      <c r="V12" s="26">
        <f>IF(U12=4.33,V$1,0)</f>
        <v>3.23</v>
      </c>
      <c r="W12" s="26">
        <f t="shared" ref="W12:W33" si="1">$W$3</f>
        <v>6.4899999999999999E-2</v>
      </c>
      <c r="X12" s="26">
        <f>U12+V12</f>
        <v>7.5600000000000005</v>
      </c>
      <c r="Y12" s="26">
        <f t="shared" ref="Y12:Y66" si="2">$Y$1</f>
        <v>1.4999999999999999E-2</v>
      </c>
      <c r="Z12" s="40"/>
    </row>
    <row r="13" spans="1:26" s="25" customFormat="1" ht="30" customHeight="1" x14ac:dyDescent="0.2">
      <c r="A13" s="26">
        <f>A12+1</f>
        <v>2</v>
      </c>
      <c r="B13" s="31" t="s">
        <v>19</v>
      </c>
      <c r="C13" s="32">
        <v>2</v>
      </c>
      <c r="D13" s="86">
        <f>$D$12</f>
        <v>30.79</v>
      </c>
      <c r="E13" s="33">
        <f t="shared" ref="E13:E76" si="3">$E$12</f>
        <v>739.67</v>
      </c>
      <c r="F13" s="33" t="s">
        <v>54</v>
      </c>
      <c r="G13" s="34">
        <f t="shared" ref="G13:G64" si="4">$N$12</f>
        <v>35.380000000000003</v>
      </c>
      <c r="H13" s="34">
        <f t="shared" ref="H13:H81" si="5">G13</f>
        <v>35.380000000000003</v>
      </c>
      <c r="I13" s="34">
        <f>$I$12</f>
        <v>30.73</v>
      </c>
      <c r="J13" s="35" t="s">
        <v>37</v>
      </c>
      <c r="K13" s="36">
        <f>$K$12</f>
        <v>2786.52</v>
      </c>
      <c r="L13" s="36">
        <f t="shared" ref="L13:L81" si="6">K13</f>
        <v>2786.52</v>
      </c>
      <c r="M13" s="36">
        <f t="shared" ref="M13:M81" si="7">K13</f>
        <v>2786.52</v>
      </c>
      <c r="N13" s="37">
        <f t="shared" si="0"/>
        <v>35.380000000000003</v>
      </c>
      <c r="O13" s="37">
        <f t="shared" ref="O13:O81" si="8">N13</f>
        <v>35.380000000000003</v>
      </c>
      <c r="P13" s="38" t="s">
        <v>58</v>
      </c>
      <c r="Q13" s="30" t="str">
        <f t="shared" ref="Q13" si="9">$Q$1</f>
        <v>5,73/6,59/2,52</v>
      </c>
      <c r="R13" s="30">
        <f>$R$1</f>
        <v>5.73</v>
      </c>
      <c r="S13" s="39" t="s">
        <v>40</v>
      </c>
      <c r="T13" s="26">
        <f t="shared" ref="T13:T76" si="10">$T$12</f>
        <v>8.6999999999999994E-2</v>
      </c>
      <c r="U13" s="26">
        <f t="shared" ref="U13:U33" si="11">U$1</f>
        <v>4.33</v>
      </c>
      <c r="V13" s="26">
        <f t="shared" ref="V13:V33" si="12">IF(U13=4.33,V$1,0)</f>
        <v>3.23</v>
      </c>
      <c r="W13" s="26">
        <f t="shared" si="1"/>
        <v>6.4899999999999999E-2</v>
      </c>
      <c r="X13" s="26">
        <f t="shared" ref="X13:X76" si="13">U13+V13</f>
        <v>7.5600000000000005</v>
      </c>
      <c r="Y13" s="26">
        <f t="shared" si="2"/>
        <v>1.4999999999999999E-2</v>
      </c>
      <c r="Z13" s="40"/>
    </row>
    <row r="14" spans="1:26" s="25" customFormat="1" ht="30" customHeight="1" x14ac:dyDescent="0.2">
      <c r="A14" s="26">
        <f t="shared" ref="A14:A77" si="14">A13+1</f>
        <v>3</v>
      </c>
      <c r="B14" s="31" t="s">
        <v>19</v>
      </c>
      <c r="C14" s="32">
        <v>5</v>
      </c>
      <c r="D14" s="86">
        <f>$D$12</f>
        <v>30.79</v>
      </c>
      <c r="E14" s="33">
        <f t="shared" si="3"/>
        <v>739.67</v>
      </c>
      <c r="F14" s="33" t="s">
        <v>54</v>
      </c>
      <c r="G14" s="34">
        <f t="shared" si="4"/>
        <v>35.380000000000003</v>
      </c>
      <c r="H14" s="34">
        <f t="shared" si="5"/>
        <v>35.380000000000003</v>
      </c>
      <c r="I14" s="34">
        <f t="shared" ref="I14:I64" si="15">$I$12</f>
        <v>30.73</v>
      </c>
      <c r="J14" s="35" t="s">
        <v>37</v>
      </c>
      <c r="K14" s="36">
        <f t="shared" ref="K14:K64" si="16">$K$12</f>
        <v>2786.52</v>
      </c>
      <c r="L14" s="36">
        <f t="shared" si="6"/>
        <v>2786.52</v>
      </c>
      <c r="M14" s="36">
        <f t="shared" si="7"/>
        <v>2786.52</v>
      </c>
      <c r="N14" s="37">
        <f t="shared" si="0"/>
        <v>35.380000000000003</v>
      </c>
      <c r="O14" s="37">
        <f t="shared" si="8"/>
        <v>35.380000000000003</v>
      </c>
      <c r="P14" s="38" t="s">
        <v>58</v>
      </c>
      <c r="Q14" s="41" t="s">
        <v>45</v>
      </c>
      <c r="R14" s="30">
        <f>$R$1</f>
        <v>5.73</v>
      </c>
      <c r="S14" s="39" t="s">
        <v>40</v>
      </c>
      <c r="T14" s="26">
        <f t="shared" si="10"/>
        <v>8.6999999999999994E-2</v>
      </c>
      <c r="U14" s="26">
        <f t="shared" si="11"/>
        <v>4.33</v>
      </c>
      <c r="V14" s="26">
        <f t="shared" si="12"/>
        <v>3.23</v>
      </c>
      <c r="W14" s="26">
        <f t="shared" si="1"/>
        <v>6.4899999999999999E-2</v>
      </c>
      <c r="X14" s="26">
        <f t="shared" si="13"/>
        <v>7.5600000000000005</v>
      </c>
      <c r="Y14" s="26">
        <f t="shared" si="2"/>
        <v>1.4999999999999999E-2</v>
      </c>
      <c r="Z14" s="40"/>
    </row>
    <row r="15" spans="1:26" s="25" customFormat="1" ht="30" customHeight="1" x14ac:dyDescent="0.2">
      <c r="A15" s="26">
        <f t="shared" si="14"/>
        <v>4</v>
      </c>
      <c r="B15" s="31" t="s">
        <v>19</v>
      </c>
      <c r="C15" s="32">
        <v>6</v>
      </c>
      <c r="D15" s="86">
        <f>$D$12</f>
        <v>30.79</v>
      </c>
      <c r="E15" s="33">
        <f t="shared" si="3"/>
        <v>739.67</v>
      </c>
      <c r="F15" s="33" t="s">
        <v>54</v>
      </c>
      <c r="G15" s="34">
        <f t="shared" si="4"/>
        <v>35.380000000000003</v>
      </c>
      <c r="H15" s="34">
        <f t="shared" si="5"/>
        <v>35.380000000000003</v>
      </c>
      <c r="I15" s="34">
        <f t="shared" si="15"/>
        <v>30.73</v>
      </c>
      <c r="J15" s="35" t="s">
        <v>37</v>
      </c>
      <c r="K15" s="36">
        <f t="shared" si="16"/>
        <v>2786.52</v>
      </c>
      <c r="L15" s="36">
        <f t="shared" si="6"/>
        <v>2786.52</v>
      </c>
      <c r="M15" s="36">
        <f t="shared" si="7"/>
        <v>2786.52</v>
      </c>
      <c r="N15" s="37">
        <f t="shared" si="0"/>
        <v>35.380000000000003</v>
      </c>
      <c r="O15" s="37">
        <f t="shared" si="8"/>
        <v>35.380000000000003</v>
      </c>
      <c r="P15" s="38" t="s">
        <v>58</v>
      </c>
      <c r="Q15" s="41" t="s">
        <v>45</v>
      </c>
      <c r="R15" s="30">
        <f>$R$1</f>
        <v>5.73</v>
      </c>
      <c r="S15" s="39" t="s">
        <v>40</v>
      </c>
      <c r="T15" s="26">
        <f t="shared" si="10"/>
        <v>8.6999999999999994E-2</v>
      </c>
      <c r="U15" s="26">
        <f t="shared" si="11"/>
        <v>4.33</v>
      </c>
      <c r="V15" s="26">
        <f t="shared" si="12"/>
        <v>3.23</v>
      </c>
      <c r="W15" s="26">
        <f t="shared" si="1"/>
        <v>6.4899999999999999E-2</v>
      </c>
      <c r="X15" s="26">
        <f t="shared" si="13"/>
        <v>7.5600000000000005</v>
      </c>
      <c r="Y15" s="26">
        <f t="shared" si="2"/>
        <v>1.4999999999999999E-2</v>
      </c>
      <c r="Z15" s="40"/>
    </row>
    <row r="16" spans="1:26" s="25" customFormat="1" ht="30" customHeight="1" x14ac:dyDescent="0.2">
      <c r="A16" s="26">
        <f t="shared" si="14"/>
        <v>5</v>
      </c>
      <c r="B16" s="31" t="s">
        <v>19</v>
      </c>
      <c r="C16" s="32">
        <v>8</v>
      </c>
      <c r="D16" s="86">
        <v>32.26</v>
      </c>
      <c r="E16" s="33">
        <f t="shared" si="3"/>
        <v>739.67</v>
      </c>
      <c r="F16" s="33" t="s">
        <v>54</v>
      </c>
      <c r="G16" s="34">
        <f t="shared" si="4"/>
        <v>35.380000000000003</v>
      </c>
      <c r="H16" s="34">
        <f t="shared" si="5"/>
        <v>35.380000000000003</v>
      </c>
      <c r="I16" s="34">
        <f t="shared" si="15"/>
        <v>30.73</v>
      </c>
      <c r="J16" s="35" t="s">
        <v>37</v>
      </c>
      <c r="K16" s="36">
        <f t="shared" si="16"/>
        <v>2786.52</v>
      </c>
      <c r="L16" s="36">
        <f t="shared" si="6"/>
        <v>2786.52</v>
      </c>
      <c r="M16" s="36">
        <f t="shared" si="7"/>
        <v>2786.52</v>
      </c>
      <c r="N16" s="37">
        <f t="shared" si="0"/>
        <v>35.380000000000003</v>
      </c>
      <c r="O16" s="37">
        <f t="shared" si="8"/>
        <v>35.380000000000003</v>
      </c>
      <c r="P16" s="38" t="s">
        <v>58</v>
      </c>
      <c r="Q16" s="41" t="s">
        <v>45</v>
      </c>
      <c r="R16" s="30">
        <f>$R$2</f>
        <v>4.01</v>
      </c>
      <c r="S16" s="39" t="s">
        <v>40</v>
      </c>
      <c r="T16" s="26">
        <f t="shared" si="10"/>
        <v>8.6999999999999994E-2</v>
      </c>
      <c r="U16" s="26">
        <f t="shared" si="11"/>
        <v>4.33</v>
      </c>
      <c r="V16" s="26">
        <f t="shared" si="12"/>
        <v>3.23</v>
      </c>
      <c r="W16" s="26">
        <f t="shared" si="1"/>
        <v>6.4899999999999999E-2</v>
      </c>
      <c r="X16" s="26">
        <f t="shared" si="13"/>
        <v>7.5600000000000005</v>
      </c>
      <c r="Y16" s="26">
        <f t="shared" si="2"/>
        <v>1.4999999999999999E-2</v>
      </c>
      <c r="Z16" s="40"/>
    </row>
    <row r="17" spans="1:26" s="25" customFormat="1" ht="30" customHeight="1" x14ac:dyDescent="0.2">
      <c r="A17" s="26">
        <f t="shared" si="14"/>
        <v>6</v>
      </c>
      <c r="B17" s="31" t="s">
        <v>19</v>
      </c>
      <c r="C17" s="32">
        <v>9</v>
      </c>
      <c r="D17" s="86">
        <f>$D$16</f>
        <v>32.26</v>
      </c>
      <c r="E17" s="33">
        <f t="shared" si="3"/>
        <v>739.67</v>
      </c>
      <c r="F17" s="33" t="s">
        <v>54</v>
      </c>
      <c r="G17" s="34">
        <f t="shared" si="4"/>
        <v>35.380000000000003</v>
      </c>
      <c r="H17" s="34">
        <f t="shared" si="5"/>
        <v>35.380000000000003</v>
      </c>
      <c r="I17" s="34">
        <f t="shared" si="15"/>
        <v>30.73</v>
      </c>
      <c r="J17" s="35" t="s">
        <v>37</v>
      </c>
      <c r="K17" s="36">
        <f t="shared" si="16"/>
        <v>2786.52</v>
      </c>
      <c r="L17" s="36">
        <f t="shared" si="6"/>
        <v>2786.52</v>
      </c>
      <c r="M17" s="36">
        <f t="shared" si="7"/>
        <v>2786.52</v>
      </c>
      <c r="N17" s="37">
        <f t="shared" si="0"/>
        <v>35.380000000000003</v>
      </c>
      <c r="O17" s="37">
        <f t="shared" si="8"/>
        <v>35.380000000000003</v>
      </c>
      <c r="P17" s="38" t="s">
        <v>58</v>
      </c>
      <c r="Q17" s="41" t="s">
        <v>45</v>
      </c>
      <c r="R17" s="30">
        <f>$R$2</f>
        <v>4.01</v>
      </c>
      <c r="S17" s="39" t="s">
        <v>40</v>
      </c>
      <c r="T17" s="26">
        <f t="shared" si="10"/>
        <v>8.6999999999999994E-2</v>
      </c>
      <c r="U17" s="26">
        <f t="shared" si="11"/>
        <v>4.33</v>
      </c>
      <c r="V17" s="26">
        <f t="shared" si="12"/>
        <v>3.23</v>
      </c>
      <c r="W17" s="26">
        <f t="shared" si="1"/>
        <v>6.4899999999999999E-2</v>
      </c>
      <c r="X17" s="26">
        <f t="shared" si="13"/>
        <v>7.5600000000000005</v>
      </c>
      <c r="Y17" s="26">
        <f t="shared" si="2"/>
        <v>1.4999999999999999E-2</v>
      </c>
      <c r="Z17" s="40"/>
    </row>
    <row r="18" spans="1:26" s="25" customFormat="1" ht="30" customHeight="1" x14ac:dyDescent="0.2">
      <c r="A18" s="26">
        <f t="shared" si="14"/>
        <v>7</v>
      </c>
      <c r="B18" s="31" t="s">
        <v>19</v>
      </c>
      <c r="C18" s="32">
        <v>10</v>
      </c>
      <c r="D18" s="86">
        <f t="shared" ref="D18:D19" si="17">$D$16</f>
        <v>32.26</v>
      </c>
      <c r="E18" s="33">
        <f t="shared" si="3"/>
        <v>739.67</v>
      </c>
      <c r="F18" s="33" t="s">
        <v>54</v>
      </c>
      <c r="G18" s="34">
        <f t="shared" si="4"/>
        <v>35.380000000000003</v>
      </c>
      <c r="H18" s="34">
        <f t="shared" si="5"/>
        <v>35.380000000000003</v>
      </c>
      <c r="I18" s="34">
        <f t="shared" si="15"/>
        <v>30.73</v>
      </c>
      <c r="J18" s="35" t="s">
        <v>37</v>
      </c>
      <c r="K18" s="36">
        <f t="shared" si="16"/>
        <v>2786.52</v>
      </c>
      <c r="L18" s="36">
        <f t="shared" si="6"/>
        <v>2786.52</v>
      </c>
      <c r="M18" s="36">
        <f t="shared" si="7"/>
        <v>2786.52</v>
      </c>
      <c r="N18" s="37">
        <f t="shared" si="0"/>
        <v>35.380000000000003</v>
      </c>
      <c r="O18" s="37">
        <f t="shared" si="8"/>
        <v>35.380000000000003</v>
      </c>
      <c r="P18" s="38" t="s">
        <v>58</v>
      </c>
      <c r="Q18" s="41" t="s">
        <v>45</v>
      </c>
      <c r="R18" s="30">
        <f>$R$2</f>
        <v>4.01</v>
      </c>
      <c r="S18" s="39" t="s">
        <v>40</v>
      </c>
      <c r="T18" s="26">
        <f t="shared" si="10"/>
        <v>8.6999999999999994E-2</v>
      </c>
      <c r="U18" s="26">
        <f t="shared" si="11"/>
        <v>4.33</v>
      </c>
      <c r="V18" s="26">
        <f t="shared" si="12"/>
        <v>3.23</v>
      </c>
      <c r="W18" s="26">
        <f t="shared" si="1"/>
        <v>6.4899999999999999E-2</v>
      </c>
      <c r="X18" s="26">
        <f t="shared" si="13"/>
        <v>7.5600000000000005</v>
      </c>
      <c r="Y18" s="26">
        <f t="shared" si="2"/>
        <v>1.4999999999999999E-2</v>
      </c>
      <c r="Z18" s="40"/>
    </row>
    <row r="19" spans="1:26" s="25" customFormat="1" ht="30" customHeight="1" x14ac:dyDescent="0.2">
      <c r="A19" s="26">
        <f t="shared" si="14"/>
        <v>8</v>
      </c>
      <c r="B19" s="31" t="s">
        <v>19</v>
      </c>
      <c r="C19" s="32">
        <v>11</v>
      </c>
      <c r="D19" s="86">
        <f t="shared" si="17"/>
        <v>32.26</v>
      </c>
      <c r="E19" s="33">
        <f t="shared" si="3"/>
        <v>739.67</v>
      </c>
      <c r="F19" s="33" t="s">
        <v>54</v>
      </c>
      <c r="G19" s="34">
        <f t="shared" si="4"/>
        <v>35.380000000000003</v>
      </c>
      <c r="H19" s="34">
        <f t="shared" si="5"/>
        <v>35.380000000000003</v>
      </c>
      <c r="I19" s="34">
        <f t="shared" si="15"/>
        <v>30.73</v>
      </c>
      <c r="J19" s="35" t="s">
        <v>37</v>
      </c>
      <c r="K19" s="36">
        <f t="shared" si="16"/>
        <v>2786.52</v>
      </c>
      <c r="L19" s="36">
        <f t="shared" si="6"/>
        <v>2786.52</v>
      </c>
      <c r="M19" s="36">
        <f t="shared" si="7"/>
        <v>2786.52</v>
      </c>
      <c r="N19" s="37">
        <f t="shared" si="0"/>
        <v>35.380000000000003</v>
      </c>
      <c r="O19" s="37">
        <f t="shared" si="8"/>
        <v>35.380000000000003</v>
      </c>
      <c r="P19" s="38" t="s">
        <v>58</v>
      </c>
      <c r="Q19" s="41" t="s">
        <v>45</v>
      </c>
      <c r="R19" s="30">
        <f>$R$2</f>
        <v>4.01</v>
      </c>
      <c r="S19" s="39" t="s">
        <v>40</v>
      </c>
      <c r="T19" s="26">
        <f t="shared" si="10"/>
        <v>8.6999999999999994E-2</v>
      </c>
      <c r="U19" s="26">
        <f t="shared" si="11"/>
        <v>4.33</v>
      </c>
      <c r="V19" s="26">
        <f t="shared" si="12"/>
        <v>3.23</v>
      </c>
      <c r="W19" s="26">
        <f t="shared" si="1"/>
        <v>6.4899999999999999E-2</v>
      </c>
      <c r="X19" s="26">
        <f t="shared" si="13"/>
        <v>7.5600000000000005</v>
      </c>
      <c r="Y19" s="26">
        <f t="shared" si="2"/>
        <v>1.4999999999999999E-2</v>
      </c>
      <c r="Z19" s="40"/>
    </row>
    <row r="20" spans="1:26" s="25" customFormat="1" ht="30" customHeight="1" x14ac:dyDescent="0.2">
      <c r="A20" s="26">
        <f t="shared" si="14"/>
        <v>9</v>
      </c>
      <c r="B20" s="42" t="s">
        <v>16</v>
      </c>
      <c r="C20" s="32">
        <v>1</v>
      </c>
      <c r="D20" s="86">
        <v>32.78</v>
      </c>
      <c r="E20" s="33">
        <f t="shared" si="3"/>
        <v>739.67</v>
      </c>
      <c r="F20" s="33" t="s">
        <v>54</v>
      </c>
      <c r="G20" s="34">
        <f t="shared" si="4"/>
        <v>35.380000000000003</v>
      </c>
      <c r="H20" s="34">
        <f t="shared" si="5"/>
        <v>35.380000000000003</v>
      </c>
      <c r="I20" s="34">
        <f t="shared" si="15"/>
        <v>30.73</v>
      </c>
      <c r="J20" s="35" t="s">
        <v>37</v>
      </c>
      <c r="K20" s="36">
        <f t="shared" si="16"/>
        <v>2786.52</v>
      </c>
      <c r="L20" s="36">
        <f t="shared" si="6"/>
        <v>2786.52</v>
      </c>
      <c r="M20" s="36">
        <f t="shared" si="7"/>
        <v>2786.52</v>
      </c>
      <c r="N20" s="37">
        <f t="shared" si="0"/>
        <v>35.380000000000003</v>
      </c>
      <c r="O20" s="37">
        <f t="shared" si="8"/>
        <v>35.380000000000003</v>
      </c>
      <c r="P20" s="38" t="s">
        <v>58</v>
      </c>
      <c r="Q20" s="30" t="str">
        <f t="shared" ref="Q20:Q30" si="18">$Q$1</f>
        <v>5,73/6,59/2,52</v>
      </c>
      <c r="R20" s="30">
        <f t="shared" ref="R20:R64" si="19">$R$1</f>
        <v>5.73</v>
      </c>
      <c r="S20" s="39" t="s">
        <v>40</v>
      </c>
      <c r="T20" s="26">
        <f t="shared" si="10"/>
        <v>8.6999999999999994E-2</v>
      </c>
      <c r="U20" s="26">
        <f t="shared" si="11"/>
        <v>4.33</v>
      </c>
      <c r="V20" s="26">
        <f t="shared" si="12"/>
        <v>3.23</v>
      </c>
      <c r="W20" s="26">
        <f t="shared" si="1"/>
        <v>6.4899999999999999E-2</v>
      </c>
      <c r="X20" s="26">
        <f t="shared" si="13"/>
        <v>7.5600000000000005</v>
      </c>
      <c r="Y20" s="26">
        <f t="shared" si="2"/>
        <v>1.4999999999999999E-2</v>
      </c>
      <c r="Z20" s="40"/>
    </row>
    <row r="21" spans="1:26" s="25" customFormat="1" ht="30" customHeight="1" x14ac:dyDescent="0.2">
      <c r="A21" s="26">
        <f t="shared" si="14"/>
        <v>10</v>
      </c>
      <c r="B21" s="42" t="s">
        <v>16</v>
      </c>
      <c r="C21" s="32">
        <v>2</v>
      </c>
      <c r="D21" s="86">
        <f>$D$20</f>
        <v>32.78</v>
      </c>
      <c r="E21" s="33">
        <f t="shared" si="3"/>
        <v>739.67</v>
      </c>
      <c r="F21" s="33" t="s">
        <v>54</v>
      </c>
      <c r="G21" s="34">
        <f t="shared" si="4"/>
        <v>35.380000000000003</v>
      </c>
      <c r="H21" s="34">
        <f t="shared" si="5"/>
        <v>35.380000000000003</v>
      </c>
      <c r="I21" s="34">
        <f t="shared" si="15"/>
        <v>30.73</v>
      </c>
      <c r="J21" s="35" t="s">
        <v>37</v>
      </c>
      <c r="K21" s="36">
        <f t="shared" si="16"/>
        <v>2786.52</v>
      </c>
      <c r="L21" s="36">
        <f t="shared" si="6"/>
        <v>2786.52</v>
      </c>
      <c r="M21" s="36">
        <f t="shared" si="7"/>
        <v>2786.52</v>
      </c>
      <c r="N21" s="37">
        <f t="shared" si="0"/>
        <v>35.380000000000003</v>
      </c>
      <c r="O21" s="37">
        <f t="shared" si="8"/>
        <v>35.380000000000003</v>
      </c>
      <c r="P21" s="38" t="s">
        <v>58</v>
      </c>
      <c r="Q21" s="30" t="str">
        <f t="shared" si="18"/>
        <v>5,73/6,59/2,52</v>
      </c>
      <c r="R21" s="30">
        <f t="shared" si="19"/>
        <v>5.73</v>
      </c>
      <c r="S21" s="39" t="s">
        <v>40</v>
      </c>
      <c r="T21" s="26">
        <f t="shared" si="10"/>
        <v>8.6999999999999994E-2</v>
      </c>
      <c r="U21" s="26">
        <f t="shared" si="11"/>
        <v>4.33</v>
      </c>
      <c r="V21" s="26">
        <f t="shared" si="12"/>
        <v>3.23</v>
      </c>
      <c r="W21" s="26">
        <f t="shared" si="1"/>
        <v>6.4899999999999999E-2</v>
      </c>
      <c r="X21" s="26">
        <f t="shared" si="13"/>
        <v>7.5600000000000005</v>
      </c>
      <c r="Y21" s="26">
        <f t="shared" si="2"/>
        <v>1.4999999999999999E-2</v>
      </c>
      <c r="Z21" s="40"/>
    </row>
    <row r="22" spans="1:26" s="25" customFormat="1" ht="30" customHeight="1" x14ac:dyDescent="0.2">
      <c r="A22" s="26">
        <f t="shared" si="14"/>
        <v>11</v>
      </c>
      <c r="B22" s="42" t="s">
        <v>16</v>
      </c>
      <c r="C22" s="32">
        <v>3</v>
      </c>
      <c r="D22" s="86">
        <f>$D$20</f>
        <v>32.78</v>
      </c>
      <c r="E22" s="33">
        <f t="shared" si="3"/>
        <v>739.67</v>
      </c>
      <c r="F22" s="33" t="s">
        <v>54</v>
      </c>
      <c r="G22" s="34">
        <f t="shared" si="4"/>
        <v>35.380000000000003</v>
      </c>
      <c r="H22" s="34">
        <f t="shared" si="5"/>
        <v>35.380000000000003</v>
      </c>
      <c r="I22" s="34">
        <f t="shared" si="15"/>
        <v>30.73</v>
      </c>
      <c r="J22" s="35" t="s">
        <v>37</v>
      </c>
      <c r="K22" s="36">
        <f t="shared" si="16"/>
        <v>2786.52</v>
      </c>
      <c r="L22" s="36">
        <f t="shared" si="6"/>
        <v>2786.52</v>
      </c>
      <c r="M22" s="36">
        <f t="shared" si="7"/>
        <v>2786.52</v>
      </c>
      <c r="N22" s="37">
        <f t="shared" si="0"/>
        <v>35.380000000000003</v>
      </c>
      <c r="O22" s="37">
        <f t="shared" si="8"/>
        <v>35.380000000000003</v>
      </c>
      <c r="P22" s="38" t="s">
        <v>58</v>
      </c>
      <c r="Q22" s="30" t="str">
        <f t="shared" si="18"/>
        <v>5,73/6,59/2,52</v>
      </c>
      <c r="R22" s="30">
        <f t="shared" si="19"/>
        <v>5.73</v>
      </c>
      <c r="S22" s="39" t="s">
        <v>40</v>
      </c>
      <c r="T22" s="26">
        <f t="shared" si="10"/>
        <v>8.6999999999999994E-2</v>
      </c>
      <c r="U22" s="26">
        <f t="shared" si="11"/>
        <v>4.33</v>
      </c>
      <c r="V22" s="26">
        <f t="shared" si="12"/>
        <v>3.23</v>
      </c>
      <c r="W22" s="26">
        <f t="shared" si="1"/>
        <v>6.4899999999999999E-2</v>
      </c>
      <c r="X22" s="26">
        <f t="shared" si="13"/>
        <v>7.5600000000000005</v>
      </c>
      <c r="Y22" s="26">
        <f t="shared" si="2"/>
        <v>1.4999999999999999E-2</v>
      </c>
      <c r="Z22" s="40"/>
    </row>
    <row r="23" spans="1:26" s="25" customFormat="1" ht="30" customHeight="1" x14ac:dyDescent="0.2">
      <c r="A23" s="26">
        <f t="shared" si="14"/>
        <v>12</v>
      </c>
      <c r="B23" s="42" t="s">
        <v>16</v>
      </c>
      <c r="C23" s="32">
        <v>4</v>
      </c>
      <c r="D23" s="86">
        <f>$D$20</f>
        <v>32.78</v>
      </c>
      <c r="E23" s="33">
        <f t="shared" si="3"/>
        <v>739.67</v>
      </c>
      <c r="F23" s="33" t="s">
        <v>54</v>
      </c>
      <c r="G23" s="34">
        <f t="shared" si="4"/>
        <v>35.380000000000003</v>
      </c>
      <c r="H23" s="34">
        <f t="shared" si="5"/>
        <v>35.380000000000003</v>
      </c>
      <c r="I23" s="34">
        <f t="shared" si="15"/>
        <v>30.73</v>
      </c>
      <c r="J23" s="35" t="s">
        <v>37</v>
      </c>
      <c r="K23" s="36">
        <f t="shared" si="16"/>
        <v>2786.52</v>
      </c>
      <c r="L23" s="36">
        <f t="shared" si="6"/>
        <v>2786.52</v>
      </c>
      <c r="M23" s="36">
        <f t="shared" si="7"/>
        <v>2786.52</v>
      </c>
      <c r="N23" s="37">
        <f t="shared" si="0"/>
        <v>35.380000000000003</v>
      </c>
      <c r="O23" s="37">
        <f t="shared" si="8"/>
        <v>35.380000000000003</v>
      </c>
      <c r="P23" s="38" t="s">
        <v>58</v>
      </c>
      <c r="Q23" s="30" t="str">
        <f t="shared" si="18"/>
        <v>5,73/6,59/2,52</v>
      </c>
      <c r="R23" s="30">
        <f t="shared" si="19"/>
        <v>5.73</v>
      </c>
      <c r="S23" s="39" t="s">
        <v>40</v>
      </c>
      <c r="T23" s="26">
        <f t="shared" si="10"/>
        <v>8.6999999999999994E-2</v>
      </c>
      <c r="U23" s="26">
        <f t="shared" si="11"/>
        <v>4.33</v>
      </c>
      <c r="V23" s="26">
        <f t="shared" si="12"/>
        <v>3.23</v>
      </c>
      <c r="W23" s="26">
        <f t="shared" si="1"/>
        <v>6.4899999999999999E-2</v>
      </c>
      <c r="X23" s="26">
        <f t="shared" si="13"/>
        <v>7.5600000000000005</v>
      </c>
      <c r="Y23" s="26">
        <f t="shared" si="2"/>
        <v>1.4999999999999999E-2</v>
      </c>
      <c r="Z23" s="40"/>
    </row>
    <row r="24" spans="1:26" s="25" customFormat="1" ht="30" customHeight="1" x14ac:dyDescent="0.2">
      <c r="A24" s="26">
        <f t="shared" si="14"/>
        <v>13</v>
      </c>
      <c r="B24" s="42" t="s">
        <v>16</v>
      </c>
      <c r="C24" s="32">
        <v>5</v>
      </c>
      <c r="D24" s="86">
        <f>$D$12</f>
        <v>30.79</v>
      </c>
      <c r="E24" s="33">
        <f t="shared" si="3"/>
        <v>739.67</v>
      </c>
      <c r="F24" s="33" t="s">
        <v>54</v>
      </c>
      <c r="G24" s="34">
        <f t="shared" si="4"/>
        <v>35.380000000000003</v>
      </c>
      <c r="H24" s="34">
        <f t="shared" si="5"/>
        <v>35.380000000000003</v>
      </c>
      <c r="I24" s="34">
        <f t="shared" si="15"/>
        <v>30.73</v>
      </c>
      <c r="J24" s="35" t="s">
        <v>37</v>
      </c>
      <c r="K24" s="36">
        <f t="shared" si="16"/>
        <v>2786.52</v>
      </c>
      <c r="L24" s="36">
        <f t="shared" si="6"/>
        <v>2786.52</v>
      </c>
      <c r="M24" s="36">
        <f t="shared" si="7"/>
        <v>2786.52</v>
      </c>
      <c r="N24" s="37">
        <f t="shared" si="0"/>
        <v>35.380000000000003</v>
      </c>
      <c r="O24" s="37">
        <f t="shared" si="8"/>
        <v>35.380000000000003</v>
      </c>
      <c r="P24" s="38" t="s">
        <v>58</v>
      </c>
      <c r="Q24" s="30" t="str">
        <f t="shared" si="18"/>
        <v>5,73/6,59/2,52</v>
      </c>
      <c r="R24" s="30">
        <f t="shared" si="19"/>
        <v>5.73</v>
      </c>
      <c r="S24" s="39" t="s">
        <v>40</v>
      </c>
      <c r="T24" s="26">
        <f t="shared" si="10"/>
        <v>8.6999999999999994E-2</v>
      </c>
      <c r="U24" s="26">
        <f t="shared" si="11"/>
        <v>4.33</v>
      </c>
      <c r="V24" s="26">
        <f t="shared" si="12"/>
        <v>3.23</v>
      </c>
      <c r="W24" s="26">
        <f t="shared" si="1"/>
        <v>6.4899999999999999E-2</v>
      </c>
      <c r="X24" s="26">
        <f t="shared" si="13"/>
        <v>7.5600000000000005</v>
      </c>
      <c r="Y24" s="26">
        <f t="shared" si="2"/>
        <v>1.4999999999999999E-2</v>
      </c>
      <c r="Z24" s="40"/>
    </row>
    <row r="25" spans="1:26" s="25" customFormat="1" ht="30" customHeight="1" x14ac:dyDescent="0.2">
      <c r="A25" s="26">
        <f t="shared" si="14"/>
        <v>14</v>
      </c>
      <c r="B25" s="42" t="s">
        <v>16</v>
      </c>
      <c r="C25" s="32">
        <v>7</v>
      </c>
      <c r="D25" s="86">
        <f>$D$12</f>
        <v>30.79</v>
      </c>
      <c r="E25" s="33">
        <f t="shared" si="3"/>
        <v>739.67</v>
      </c>
      <c r="F25" s="33" t="s">
        <v>54</v>
      </c>
      <c r="G25" s="34">
        <f t="shared" si="4"/>
        <v>35.380000000000003</v>
      </c>
      <c r="H25" s="34">
        <f t="shared" si="5"/>
        <v>35.380000000000003</v>
      </c>
      <c r="I25" s="34">
        <f t="shared" si="15"/>
        <v>30.73</v>
      </c>
      <c r="J25" s="35" t="s">
        <v>37</v>
      </c>
      <c r="K25" s="36">
        <f t="shared" si="16"/>
        <v>2786.52</v>
      </c>
      <c r="L25" s="36">
        <f t="shared" si="6"/>
        <v>2786.52</v>
      </c>
      <c r="M25" s="36">
        <f t="shared" si="7"/>
        <v>2786.52</v>
      </c>
      <c r="N25" s="37">
        <f t="shared" si="0"/>
        <v>35.380000000000003</v>
      </c>
      <c r="O25" s="37">
        <f t="shared" si="8"/>
        <v>35.380000000000003</v>
      </c>
      <c r="P25" s="38" t="s">
        <v>58</v>
      </c>
      <c r="Q25" s="30" t="str">
        <f t="shared" si="18"/>
        <v>5,73/6,59/2,52</v>
      </c>
      <c r="R25" s="30">
        <f t="shared" si="19"/>
        <v>5.73</v>
      </c>
      <c r="S25" s="39" t="s">
        <v>40</v>
      </c>
      <c r="T25" s="26">
        <f t="shared" si="10"/>
        <v>8.6999999999999994E-2</v>
      </c>
      <c r="U25" s="26">
        <f t="shared" si="11"/>
        <v>4.33</v>
      </c>
      <c r="V25" s="26">
        <f t="shared" si="12"/>
        <v>3.23</v>
      </c>
      <c r="W25" s="26">
        <f t="shared" si="1"/>
        <v>6.4899999999999999E-2</v>
      </c>
      <c r="X25" s="26">
        <f t="shared" si="13"/>
        <v>7.5600000000000005</v>
      </c>
      <c r="Y25" s="26">
        <f t="shared" si="2"/>
        <v>1.4999999999999999E-2</v>
      </c>
      <c r="Z25" s="40"/>
    </row>
    <row r="26" spans="1:26" s="25" customFormat="1" ht="30" customHeight="1" x14ac:dyDescent="0.2">
      <c r="A26" s="26">
        <f t="shared" si="14"/>
        <v>15</v>
      </c>
      <c r="B26" s="42" t="s">
        <v>16</v>
      </c>
      <c r="C26" s="32">
        <v>8</v>
      </c>
      <c r="D26" s="86">
        <f>$D$20</f>
        <v>32.78</v>
      </c>
      <c r="E26" s="33">
        <f t="shared" si="3"/>
        <v>739.67</v>
      </c>
      <c r="F26" s="33" t="s">
        <v>54</v>
      </c>
      <c r="G26" s="34">
        <f t="shared" si="4"/>
        <v>35.380000000000003</v>
      </c>
      <c r="H26" s="34">
        <f t="shared" si="5"/>
        <v>35.380000000000003</v>
      </c>
      <c r="I26" s="34">
        <f t="shared" si="15"/>
        <v>30.73</v>
      </c>
      <c r="J26" s="35" t="s">
        <v>37</v>
      </c>
      <c r="K26" s="36">
        <f t="shared" si="16"/>
        <v>2786.52</v>
      </c>
      <c r="L26" s="36">
        <f t="shared" si="6"/>
        <v>2786.52</v>
      </c>
      <c r="M26" s="36">
        <f t="shared" si="7"/>
        <v>2786.52</v>
      </c>
      <c r="N26" s="37">
        <f t="shared" si="0"/>
        <v>35.380000000000003</v>
      </c>
      <c r="O26" s="37">
        <f t="shared" si="8"/>
        <v>35.380000000000003</v>
      </c>
      <c r="P26" s="38" t="s">
        <v>58</v>
      </c>
      <c r="Q26" s="30" t="str">
        <f t="shared" si="18"/>
        <v>5,73/6,59/2,52</v>
      </c>
      <c r="R26" s="30">
        <f t="shared" si="19"/>
        <v>5.73</v>
      </c>
      <c r="S26" s="39" t="s">
        <v>40</v>
      </c>
      <c r="T26" s="26">
        <f t="shared" si="10"/>
        <v>8.6999999999999994E-2</v>
      </c>
      <c r="U26" s="26">
        <f t="shared" si="11"/>
        <v>4.33</v>
      </c>
      <c r="V26" s="26">
        <f t="shared" si="12"/>
        <v>3.23</v>
      </c>
      <c r="W26" s="26">
        <f t="shared" si="1"/>
        <v>6.4899999999999999E-2</v>
      </c>
      <c r="X26" s="26">
        <f t="shared" si="13"/>
        <v>7.5600000000000005</v>
      </c>
      <c r="Y26" s="26">
        <f t="shared" si="2"/>
        <v>1.4999999999999999E-2</v>
      </c>
      <c r="Z26" s="40"/>
    </row>
    <row r="27" spans="1:26" s="25" customFormat="1" ht="30" customHeight="1" x14ac:dyDescent="0.2">
      <c r="A27" s="26">
        <f t="shared" si="14"/>
        <v>16</v>
      </c>
      <c r="B27" s="42" t="s">
        <v>16</v>
      </c>
      <c r="C27" s="32">
        <v>9</v>
      </c>
      <c r="D27" s="86">
        <f t="shared" ref="D27:D33" si="20">$D$12</f>
        <v>30.79</v>
      </c>
      <c r="E27" s="33">
        <f t="shared" si="3"/>
        <v>739.67</v>
      </c>
      <c r="F27" s="33" t="s">
        <v>54</v>
      </c>
      <c r="G27" s="34">
        <f t="shared" si="4"/>
        <v>35.380000000000003</v>
      </c>
      <c r="H27" s="34">
        <f t="shared" si="5"/>
        <v>35.380000000000003</v>
      </c>
      <c r="I27" s="34">
        <f t="shared" si="15"/>
        <v>30.73</v>
      </c>
      <c r="J27" s="35" t="s">
        <v>37</v>
      </c>
      <c r="K27" s="36">
        <f t="shared" si="16"/>
        <v>2786.52</v>
      </c>
      <c r="L27" s="36">
        <f t="shared" si="6"/>
        <v>2786.52</v>
      </c>
      <c r="M27" s="36">
        <f t="shared" si="7"/>
        <v>2786.52</v>
      </c>
      <c r="N27" s="37">
        <f t="shared" si="0"/>
        <v>35.380000000000003</v>
      </c>
      <c r="O27" s="37">
        <f t="shared" si="8"/>
        <v>35.380000000000003</v>
      </c>
      <c r="P27" s="38" t="s">
        <v>58</v>
      </c>
      <c r="Q27" s="30" t="str">
        <f t="shared" si="18"/>
        <v>5,73/6,59/2,52</v>
      </c>
      <c r="R27" s="30">
        <f t="shared" si="19"/>
        <v>5.73</v>
      </c>
      <c r="S27" s="39" t="s">
        <v>40</v>
      </c>
      <c r="T27" s="26">
        <f t="shared" si="10"/>
        <v>8.6999999999999994E-2</v>
      </c>
      <c r="U27" s="26">
        <f t="shared" si="11"/>
        <v>4.33</v>
      </c>
      <c r="V27" s="26">
        <f t="shared" si="12"/>
        <v>3.23</v>
      </c>
      <c r="W27" s="26">
        <f t="shared" si="1"/>
        <v>6.4899999999999999E-2</v>
      </c>
      <c r="X27" s="26">
        <f t="shared" si="13"/>
        <v>7.5600000000000005</v>
      </c>
      <c r="Y27" s="26">
        <f t="shared" si="2"/>
        <v>1.4999999999999999E-2</v>
      </c>
      <c r="Z27" s="40"/>
    </row>
    <row r="28" spans="1:26" s="25" customFormat="1" ht="30" customHeight="1" x14ac:dyDescent="0.2">
      <c r="A28" s="26">
        <f t="shared" si="14"/>
        <v>17</v>
      </c>
      <c r="B28" s="42" t="s">
        <v>20</v>
      </c>
      <c r="C28" s="32">
        <v>1</v>
      </c>
      <c r="D28" s="86">
        <f t="shared" si="20"/>
        <v>30.79</v>
      </c>
      <c r="E28" s="33">
        <f t="shared" si="3"/>
        <v>739.67</v>
      </c>
      <c r="F28" s="33" t="s">
        <v>54</v>
      </c>
      <c r="G28" s="34">
        <f t="shared" si="4"/>
        <v>35.380000000000003</v>
      </c>
      <c r="H28" s="34">
        <f t="shared" si="5"/>
        <v>35.380000000000003</v>
      </c>
      <c r="I28" s="34">
        <f t="shared" si="15"/>
        <v>30.73</v>
      </c>
      <c r="J28" s="35" t="s">
        <v>37</v>
      </c>
      <c r="K28" s="36">
        <f t="shared" si="16"/>
        <v>2786.52</v>
      </c>
      <c r="L28" s="36">
        <f t="shared" si="6"/>
        <v>2786.52</v>
      </c>
      <c r="M28" s="36">
        <f t="shared" si="7"/>
        <v>2786.52</v>
      </c>
      <c r="N28" s="37">
        <f t="shared" si="0"/>
        <v>35.380000000000003</v>
      </c>
      <c r="O28" s="37">
        <f t="shared" si="8"/>
        <v>35.380000000000003</v>
      </c>
      <c r="P28" s="38" t="s">
        <v>58</v>
      </c>
      <c r="Q28" s="30" t="str">
        <f t="shared" si="18"/>
        <v>5,73/6,59/2,52</v>
      </c>
      <c r="R28" s="30">
        <f t="shared" si="19"/>
        <v>5.73</v>
      </c>
      <c r="S28" s="39" t="s">
        <v>40</v>
      </c>
      <c r="T28" s="26">
        <f t="shared" si="10"/>
        <v>8.6999999999999994E-2</v>
      </c>
      <c r="U28" s="26">
        <f t="shared" si="11"/>
        <v>4.33</v>
      </c>
      <c r="V28" s="26">
        <f t="shared" si="12"/>
        <v>3.23</v>
      </c>
      <c r="W28" s="26">
        <f t="shared" si="1"/>
        <v>6.4899999999999999E-2</v>
      </c>
      <c r="X28" s="26">
        <f t="shared" si="13"/>
        <v>7.5600000000000005</v>
      </c>
      <c r="Y28" s="26">
        <f t="shared" si="2"/>
        <v>1.4999999999999999E-2</v>
      </c>
      <c r="Z28" s="40"/>
    </row>
    <row r="29" spans="1:26" s="25" customFormat="1" ht="30" customHeight="1" x14ac:dyDescent="0.2">
      <c r="A29" s="26">
        <f t="shared" si="14"/>
        <v>18</v>
      </c>
      <c r="B29" s="42" t="s">
        <v>20</v>
      </c>
      <c r="C29" s="32">
        <v>2</v>
      </c>
      <c r="D29" s="86">
        <f t="shared" si="20"/>
        <v>30.79</v>
      </c>
      <c r="E29" s="33">
        <f t="shared" si="3"/>
        <v>739.67</v>
      </c>
      <c r="F29" s="33" t="s">
        <v>54</v>
      </c>
      <c r="G29" s="34">
        <f t="shared" si="4"/>
        <v>35.380000000000003</v>
      </c>
      <c r="H29" s="34">
        <f t="shared" si="5"/>
        <v>35.380000000000003</v>
      </c>
      <c r="I29" s="34">
        <f t="shared" si="15"/>
        <v>30.73</v>
      </c>
      <c r="J29" s="35" t="s">
        <v>37</v>
      </c>
      <c r="K29" s="36">
        <f t="shared" si="16"/>
        <v>2786.52</v>
      </c>
      <c r="L29" s="36">
        <f t="shared" si="6"/>
        <v>2786.52</v>
      </c>
      <c r="M29" s="36">
        <f t="shared" si="7"/>
        <v>2786.52</v>
      </c>
      <c r="N29" s="37">
        <f t="shared" si="0"/>
        <v>35.380000000000003</v>
      </c>
      <c r="O29" s="37">
        <f t="shared" si="8"/>
        <v>35.380000000000003</v>
      </c>
      <c r="P29" s="38" t="s">
        <v>58</v>
      </c>
      <c r="Q29" s="30" t="str">
        <f t="shared" si="18"/>
        <v>5,73/6,59/2,52</v>
      </c>
      <c r="R29" s="30">
        <f t="shared" si="19"/>
        <v>5.73</v>
      </c>
      <c r="S29" s="39" t="s">
        <v>40</v>
      </c>
      <c r="T29" s="26">
        <f t="shared" si="10"/>
        <v>8.6999999999999994E-2</v>
      </c>
      <c r="U29" s="26">
        <f t="shared" si="11"/>
        <v>4.33</v>
      </c>
      <c r="V29" s="26">
        <f t="shared" si="12"/>
        <v>3.23</v>
      </c>
      <c r="W29" s="26">
        <f t="shared" si="1"/>
        <v>6.4899999999999999E-2</v>
      </c>
      <c r="X29" s="26">
        <f t="shared" si="13"/>
        <v>7.5600000000000005</v>
      </c>
      <c r="Y29" s="26">
        <f t="shared" si="2"/>
        <v>1.4999999999999999E-2</v>
      </c>
      <c r="Z29" s="40"/>
    </row>
    <row r="30" spans="1:26" s="25" customFormat="1" ht="30" customHeight="1" x14ac:dyDescent="0.2">
      <c r="A30" s="26">
        <f t="shared" si="14"/>
        <v>19</v>
      </c>
      <c r="B30" s="42" t="s">
        <v>20</v>
      </c>
      <c r="C30" s="32">
        <v>3</v>
      </c>
      <c r="D30" s="86">
        <f t="shared" si="20"/>
        <v>30.79</v>
      </c>
      <c r="E30" s="33">
        <f t="shared" si="3"/>
        <v>739.67</v>
      </c>
      <c r="F30" s="33" t="s">
        <v>54</v>
      </c>
      <c r="G30" s="34">
        <f t="shared" si="4"/>
        <v>35.380000000000003</v>
      </c>
      <c r="H30" s="34">
        <f t="shared" si="5"/>
        <v>35.380000000000003</v>
      </c>
      <c r="I30" s="34">
        <f t="shared" si="15"/>
        <v>30.73</v>
      </c>
      <c r="J30" s="35" t="s">
        <v>37</v>
      </c>
      <c r="K30" s="36">
        <f t="shared" si="16"/>
        <v>2786.52</v>
      </c>
      <c r="L30" s="36">
        <f t="shared" si="6"/>
        <v>2786.52</v>
      </c>
      <c r="M30" s="36">
        <f t="shared" si="7"/>
        <v>2786.52</v>
      </c>
      <c r="N30" s="37">
        <f t="shared" si="0"/>
        <v>35.380000000000003</v>
      </c>
      <c r="O30" s="37">
        <f t="shared" si="8"/>
        <v>35.380000000000003</v>
      </c>
      <c r="P30" s="38" t="s">
        <v>58</v>
      </c>
      <c r="Q30" s="30" t="str">
        <f t="shared" si="18"/>
        <v>5,73/6,59/2,52</v>
      </c>
      <c r="R30" s="30">
        <f t="shared" si="19"/>
        <v>5.73</v>
      </c>
      <c r="S30" s="39" t="s">
        <v>40</v>
      </c>
      <c r="T30" s="26">
        <f t="shared" si="10"/>
        <v>8.6999999999999994E-2</v>
      </c>
      <c r="U30" s="26">
        <f t="shared" si="11"/>
        <v>4.33</v>
      </c>
      <c r="V30" s="26">
        <f t="shared" si="12"/>
        <v>3.23</v>
      </c>
      <c r="W30" s="26">
        <f t="shared" si="1"/>
        <v>6.4899999999999999E-2</v>
      </c>
      <c r="X30" s="26">
        <f t="shared" si="13"/>
        <v>7.5600000000000005</v>
      </c>
      <c r="Y30" s="26">
        <f t="shared" si="2"/>
        <v>1.4999999999999999E-2</v>
      </c>
      <c r="Z30" s="40"/>
    </row>
    <row r="31" spans="1:26" s="25" customFormat="1" ht="30" customHeight="1" x14ac:dyDescent="0.2">
      <c r="A31" s="26">
        <f t="shared" si="14"/>
        <v>20</v>
      </c>
      <c r="B31" s="42" t="s">
        <v>20</v>
      </c>
      <c r="C31" s="32">
        <v>6</v>
      </c>
      <c r="D31" s="86">
        <f t="shared" si="20"/>
        <v>30.79</v>
      </c>
      <c r="E31" s="33">
        <f t="shared" si="3"/>
        <v>739.67</v>
      </c>
      <c r="F31" s="33" t="s">
        <v>54</v>
      </c>
      <c r="G31" s="34">
        <f t="shared" si="4"/>
        <v>35.380000000000003</v>
      </c>
      <c r="H31" s="34">
        <f t="shared" si="5"/>
        <v>35.380000000000003</v>
      </c>
      <c r="I31" s="34">
        <f t="shared" si="15"/>
        <v>30.73</v>
      </c>
      <c r="J31" s="35" t="s">
        <v>37</v>
      </c>
      <c r="K31" s="36">
        <f t="shared" si="16"/>
        <v>2786.52</v>
      </c>
      <c r="L31" s="36">
        <f t="shared" si="6"/>
        <v>2786.52</v>
      </c>
      <c r="M31" s="36">
        <f t="shared" si="7"/>
        <v>2786.52</v>
      </c>
      <c r="N31" s="37">
        <f t="shared" si="0"/>
        <v>35.380000000000003</v>
      </c>
      <c r="O31" s="37">
        <f t="shared" si="8"/>
        <v>35.380000000000003</v>
      </c>
      <c r="P31" s="38" t="s">
        <v>58</v>
      </c>
      <c r="Q31" s="41" t="s">
        <v>45</v>
      </c>
      <c r="R31" s="30">
        <f t="shared" si="19"/>
        <v>5.73</v>
      </c>
      <c r="S31" s="39" t="s">
        <v>40</v>
      </c>
      <c r="T31" s="26">
        <f t="shared" si="10"/>
        <v>8.6999999999999994E-2</v>
      </c>
      <c r="U31" s="26">
        <f t="shared" si="11"/>
        <v>4.33</v>
      </c>
      <c r="V31" s="26">
        <f t="shared" si="12"/>
        <v>3.23</v>
      </c>
      <c r="W31" s="26">
        <f t="shared" si="1"/>
        <v>6.4899999999999999E-2</v>
      </c>
      <c r="X31" s="26">
        <f t="shared" si="13"/>
        <v>7.5600000000000005</v>
      </c>
      <c r="Y31" s="26">
        <f t="shared" si="2"/>
        <v>1.4999999999999999E-2</v>
      </c>
      <c r="Z31" s="40"/>
    </row>
    <row r="32" spans="1:26" s="25" customFormat="1" ht="30" customHeight="1" x14ac:dyDescent="0.2">
      <c r="A32" s="26">
        <f t="shared" si="14"/>
        <v>21</v>
      </c>
      <c r="B32" s="42" t="s">
        <v>20</v>
      </c>
      <c r="C32" s="32">
        <v>7</v>
      </c>
      <c r="D32" s="86">
        <f t="shared" si="20"/>
        <v>30.79</v>
      </c>
      <c r="E32" s="33">
        <f t="shared" si="3"/>
        <v>739.67</v>
      </c>
      <c r="F32" s="33" t="s">
        <v>54</v>
      </c>
      <c r="G32" s="34">
        <f t="shared" si="4"/>
        <v>35.380000000000003</v>
      </c>
      <c r="H32" s="34">
        <f t="shared" si="5"/>
        <v>35.380000000000003</v>
      </c>
      <c r="I32" s="34">
        <f t="shared" si="15"/>
        <v>30.73</v>
      </c>
      <c r="J32" s="35" t="s">
        <v>37</v>
      </c>
      <c r="K32" s="36">
        <f t="shared" si="16"/>
        <v>2786.52</v>
      </c>
      <c r="L32" s="36">
        <f t="shared" si="6"/>
        <v>2786.52</v>
      </c>
      <c r="M32" s="36">
        <f t="shared" si="7"/>
        <v>2786.52</v>
      </c>
      <c r="N32" s="37">
        <f t="shared" si="0"/>
        <v>35.380000000000003</v>
      </c>
      <c r="O32" s="37">
        <f t="shared" si="8"/>
        <v>35.380000000000003</v>
      </c>
      <c r="P32" s="38" t="s">
        <v>58</v>
      </c>
      <c r="Q32" s="41" t="s">
        <v>45</v>
      </c>
      <c r="R32" s="30">
        <f t="shared" si="19"/>
        <v>5.73</v>
      </c>
      <c r="S32" s="39" t="s">
        <v>40</v>
      </c>
      <c r="T32" s="26">
        <f t="shared" si="10"/>
        <v>8.6999999999999994E-2</v>
      </c>
      <c r="U32" s="26">
        <f t="shared" si="11"/>
        <v>4.33</v>
      </c>
      <c r="V32" s="26">
        <f t="shared" si="12"/>
        <v>3.23</v>
      </c>
      <c r="W32" s="26">
        <f t="shared" si="1"/>
        <v>6.4899999999999999E-2</v>
      </c>
      <c r="X32" s="26">
        <f t="shared" si="13"/>
        <v>7.5600000000000005</v>
      </c>
      <c r="Y32" s="26">
        <f t="shared" si="2"/>
        <v>1.4999999999999999E-2</v>
      </c>
      <c r="Z32" s="40"/>
    </row>
    <row r="33" spans="1:26" s="25" customFormat="1" ht="30" customHeight="1" x14ac:dyDescent="0.2">
      <c r="A33" s="26">
        <f t="shared" si="14"/>
        <v>22</v>
      </c>
      <c r="B33" s="42" t="s">
        <v>20</v>
      </c>
      <c r="C33" s="32">
        <v>8</v>
      </c>
      <c r="D33" s="86">
        <f t="shared" si="20"/>
        <v>30.79</v>
      </c>
      <c r="E33" s="33">
        <f t="shared" si="3"/>
        <v>739.67</v>
      </c>
      <c r="F33" s="33" t="s">
        <v>54</v>
      </c>
      <c r="G33" s="34">
        <f t="shared" si="4"/>
        <v>35.380000000000003</v>
      </c>
      <c r="H33" s="34">
        <f t="shared" si="5"/>
        <v>35.380000000000003</v>
      </c>
      <c r="I33" s="34">
        <f t="shared" si="15"/>
        <v>30.73</v>
      </c>
      <c r="J33" s="35" t="s">
        <v>37</v>
      </c>
      <c r="K33" s="36">
        <f t="shared" si="16"/>
        <v>2786.52</v>
      </c>
      <c r="L33" s="36">
        <f t="shared" si="6"/>
        <v>2786.52</v>
      </c>
      <c r="M33" s="36">
        <f t="shared" si="7"/>
        <v>2786.52</v>
      </c>
      <c r="N33" s="37">
        <f t="shared" si="0"/>
        <v>35.380000000000003</v>
      </c>
      <c r="O33" s="37">
        <f t="shared" si="8"/>
        <v>35.380000000000003</v>
      </c>
      <c r="P33" s="38" t="s">
        <v>58</v>
      </c>
      <c r="Q33" s="41" t="s">
        <v>45</v>
      </c>
      <c r="R33" s="30">
        <f t="shared" si="19"/>
        <v>5.73</v>
      </c>
      <c r="S33" s="39" t="s">
        <v>40</v>
      </c>
      <c r="T33" s="26">
        <f t="shared" si="10"/>
        <v>8.6999999999999994E-2</v>
      </c>
      <c r="U33" s="26">
        <f t="shared" si="11"/>
        <v>4.33</v>
      </c>
      <c r="V33" s="26">
        <f t="shared" si="12"/>
        <v>3.23</v>
      </c>
      <c r="W33" s="26">
        <f t="shared" si="1"/>
        <v>6.4899999999999999E-2</v>
      </c>
      <c r="X33" s="26">
        <f t="shared" si="13"/>
        <v>7.5600000000000005</v>
      </c>
      <c r="Y33" s="26">
        <f t="shared" si="2"/>
        <v>1.4999999999999999E-2</v>
      </c>
      <c r="Z33" s="40"/>
    </row>
    <row r="34" spans="1:26" s="25" customFormat="1" ht="30" customHeight="1" x14ac:dyDescent="0.2">
      <c r="A34" s="26">
        <f t="shared" si="14"/>
        <v>23</v>
      </c>
      <c r="B34" s="42" t="s">
        <v>21</v>
      </c>
      <c r="C34" s="32">
        <v>7</v>
      </c>
      <c r="D34" s="86">
        <v>23.75</v>
      </c>
      <c r="E34" s="33">
        <f t="shared" si="3"/>
        <v>739.67</v>
      </c>
      <c r="F34" s="33" t="s">
        <v>54</v>
      </c>
      <c r="G34" s="34">
        <f t="shared" si="4"/>
        <v>35.380000000000003</v>
      </c>
      <c r="H34" s="34">
        <f t="shared" si="5"/>
        <v>35.380000000000003</v>
      </c>
      <c r="I34" s="34">
        <f t="shared" si="15"/>
        <v>30.73</v>
      </c>
      <c r="J34" s="35" t="s">
        <v>37</v>
      </c>
      <c r="K34" s="36">
        <f t="shared" si="16"/>
        <v>2786.52</v>
      </c>
      <c r="L34" s="36">
        <f t="shared" si="6"/>
        <v>2786.52</v>
      </c>
      <c r="M34" s="36">
        <f t="shared" si="7"/>
        <v>2786.52</v>
      </c>
      <c r="N34" s="37">
        <f t="shared" si="0"/>
        <v>35.380000000000003</v>
      </c>
      <c r="O34" s="37">
        <f t="shared" si="8"/>
        <v>35.380000000000003</v>
      </c>
      <c r="P34" s="38" t="s">
        <v>58</v>
      </c>
      <c r="Q34" s="41" t="s">
        <v>45</v>
      </c>
      <c r="R34" s="30">
        <f t="shared" si="19"/>
        <v>5.73</v>
      </c>
      <c r="S34" s="39" t="s">
        <v>40</v>
      </c>
      <c r="T34" s="26">
        <f t="shared" si="10"/>
        <v>8.6999999999999994E-2</v>
      </c>
      <c r="U34" s="26">
        <f>U$2</f>
        <v>4.29</v>
      </c>
      <c r="V34" s="26">
        <f>IF(U34=4.29,V$2,0)</f>
        <v>3.17</v>
      </c>
      <c r="W34" s="26">
        <f>$W$2</f>
        <v>5.9900000000000002E-2</v>
      </c>
      <c r="X34" s="26">
        <f t="shared" si="13"/>
        <v>7.46</v>
      </c>
      <c r="Y34" s="26">
        <f t="shared" si="2"/>
        <v>1.4999999999999999E-2</v>
      </c>
      <c r="Z34" s="40"/>
    </row>
    <row r="35" spans="1:26" s="25" customFormat="1" ht="30" customHeight="1" x14ac:dyDescent="0.2">
      <c r="A35" s="26">
        <f t="shared" si="14"/>
        <v>24</v>
      </c>
      <c r="B35" s="42" t="s">
        <v>21</v>
      </c>
      <c r="C35" s="32">
        <v>11</v>
      </c>
      <c r="D35" s="86">
        <f t="shared" ref="D35:D64" si="21">$D$34</f>
        <v>23.75</v>
      </c>
      <c r="E35" s="33">
        <f t="shared" si="3"/>
        <v>739.67</v>
      </c>
      <c r="F35" s="33" t="s">
        <v>54</v>
      </c>
      <c r="G35" s="34">
        <f t="shared" si="4"/>
        <v>35.380000000000003</v>
      </c>
      <c r="H35" s="34">
        <f t="shared" si="5"/>
        <v>35.380000000000003</v>
      </c>
      <c r="I35" s="34">
        <f t="shared" si="15"/>
        <v>30.73</v>
      </c>
      <c r="J35" s="35" t="s">
        <v>37</v>
      </c>
      <c r="K35" s="36">
        <f t="shared" si="16"/>
        <v>2786.52</v>
      </c>
      <c r="L35" s="36">
        <f t="shared" si="6"/>
        <v>2786.52</v>
      </c>
      <c r="M35" s="36">
        <f t="shared" si="7"/>
        <v>2786.52</v>
      </c>
      <c r="N35" s="37">
        <f t="shared" si="0"/>
        <v>35.380000000000003</v>
      </c>
      <c r="O35" s="37">
        <f t="shared" si="8"/>
        <v>35.380000000000003</v>
      </c>
      <c r="P35" s="38" t="s">
        <v>58</v>
      </c>
      <c r="Q35" s="41" t="s">
        <v>45</v>
      </c>
      <c r="R35" s="30">
        <f t="shared" si="19"/>
        <v>5.73</v>
      </c>
      <c r="S35" s="39" t="s">
        <v>40</v>
      </c>
      <c r="T35" s="26">
        <f t="shared" si="10"/>
        <v>8.6999999999999994E-2</v>
      </c>
      <c r="U35" s="26">
        <f>U$3</f>
        <v>7.46</v>
      </c>
      <c r="V35" s="26">
        <v>0</v>
      </c>
      <c r="W35" s="26"/>
      <c r="X35" s="26">
        <f t="shared" si="13"/>
        <v>7.46</v>
      </c>
      <c r="Y35" s="26">
        <f t="shared" si="2"/>
        <v>1.4999999999999999E-2</v>
      </c>
      <c r="Z35" s="40"/>
    </row>
    <row r="36" spans="1:26" s="25" customFormat="1" ht="30" customHeight="1" x14ac:dyDescent="0.2">
      <c r="A36" s="26">
        <f t="shared" si="14"/>
        <v>25</v>
      </c>
      <c r="B36" s="42" t="s">
        <v>21</v>
      </c>
      <c r="C36" s="32">
        <v>13</v>
      </c>
      <c r="D36" s="86">
        <f t="shared" si="21"/>
        <v>23.75</v>
      </c>
      <c r="E36" s="33">
        <f t="shared" si="3"/>
        <v>739.67</v>
      </c>
      <c r="F36" s="33" t="s">
        <v>54</v>
      </c>
      <c r="G36" s="34">
        <f t="shared" si="4"/>
        <v>35.380000000000003</v>
      </c>
      <c r="H36" s="34">
        <f t="shared" si="5"/>
        <v>35.380000000000003</v>
      </c>
      <c r="I36" s="34">
        <f t="shared" si="15"/>
        <v>30.73</v>
      </c>
      <c r="J36" s="35" t="s">
        <v>37</v>
      </c>
      <c r="K36" s="36">
        <f t="shared" si="16"/>
        <v>2786.52</v>
      </c>
      <c r="L36" s="36">
        <f t="shared" si="6"/>
        <v>2786.52</v>
      </c>
      <c r="M36" s="36">
        <f t="shared" si="7"/>
        <v>2786.52</v>
      </c>
      <c r="N36" s="37">
        <f t="shared" si="0"/>
        <v>35.380000000000003</v>
      </c>
      <c r="O36" s="37">
        <f t="shared" si="8"/>
        <v>35.380000000000003</v>
      </c>
      <c r="P36" s="38" t="s">
        <v>58</v>
      </c>
      <c r="Q36" s="41" t="s">
        <v>45</v>
      </c>
      <c r="R36" s="30">
        <f t="shared" si="19"/>
        <v>5.73</v>
      </c>
      <c r="S36" s="39" t="s">
        <v>40</v>
      </c>
      <c r="T36" s="26">
        <f t="shared" si="10"/>
        <v>8.6999999999999994E-2</v>
      </c>
      <c r="U36" s="26">
        <f>U$4</f>
        <v>7.56</v>
      </c>
      <c r="V36" s="26">
        <f t="shared" ref="V36:V38" si="22">IF(U36=4.4,V$1,0)</f>
        <v>0</v>
      </c>
      <c r="W36" s="26"/>
      <c r="X36" s="26">
        <f t="shared" si="13"/>
        <v>7.56</v>
      </c>
      <c r="Y36" s="26">
        <f t="shared" si="2"/>
        <v>1.4999999999999999E-2</v>
      </c>
      <c r="Z36" s="40"/>
    </row>
    <row r="37" spans="1:26" s="25" customFormat="1" ht="30" customHeight="1" x14ac:dyDescent="0.2">
      <c r="A37" s="26">
        <f t="shared" si="14"/>
        <v>26</v>
      </c>
      <c r="B37" s="42" t="s">
        <v>21</v>
      </c>
      <c r="C37" s="32">
        <v>15</v>
      </c>
      <c r="D37" s="86">
        <f t="shared" si="21"/>
        <v>23.75</v>
      </c>
      <c r="E37" s="33">
        <f t="shared" si="3"/>
        <v>739.67</v>
      </c>
      <c r="F37" s="33" t="s">
        <v>54</v>
      </c>
      <c r="G37" s="34">
        <f t="shared" si="4"/>
        <v>35.380000000000003</v>
      </c>
      <c r="H37" s="34">
        <f t="shared" si="5"/>
        <v>35.380000000000003</v>
      </c>
      <c r="I37" s="34">
        <f t="shared" si="15"/>
        <v>30.73</v>
      </c>
      <c r="J37" s="35" t="s">
        <v>37</v>
      </c>
      <c r="K37" s="36">
        <f t="shared" si="16"/>
        <v>2786.52</v>
      </c>
      <c r="L37" s="36">
        <f t="shared" si="6"/>
        <v>2786.52</v>
      </c>
      <c r="M37" s="36">
        <f t="shared" si="7"/>
        <v>2786.52</v>
      </c>
      <c r="N37" s="37">
        <f t="shared" si="0"/>
        <v>35.380000000000003</v>
      </c>
      <c r="O37" s="37">
        <f t="shared" si="8"/>
        <v>35.380000000000003</v>
      </c>
      <c r="P37" s="38" t="s">
        <v>58</v>
      </c>
      <c r="Q37" s="41" t="s">
        <v>45</v>
      </c>
      <c r="R37" s="30">
        <f t="shared" si="19"/>
        <v>5.73</v>
      </c>
      <c r="S37" s="39" t="s">
        <v>40</v>
      </c>
      <c r="T37" s="26">
        <f t="shared" si="10"/>
        <v>8.6999999999999994E-2</v>
      </c>
      <c r="U37" s="26">
        <f>U$4</f>
        <v>7.56</v>
      </c>
      <c r="V37" s="26">
        <f t="shared" si="22"/>
        <v>0</v>
      </c>
      <c r="W37" s="26"/>
      <c r="X37" s="26">
        <f t="shared" si="13"/>
        <v>7.56</v>
      </c>
      <c r="Y37" s="26">
        <f t="shared" si="2"/>
        <v>1.4999999999999999E-2</v>
      </c>
      <c r="Z37" s="40"/>
    </row>
    <row r="38" spans="1:26" s="25" customFormat="1" ht="30" customHeight="1" x14ac:dyDescent="0.2">
      <c r="A38" s="26">
        <f t="shared" si="14"/>
        <v>27</v>
      </c>
      <c r="B38" s="42" t="s">
        <v>21</v>
      </c>
      <c r="C38" s="32">
        <v>16</v>
      </c>
      <c r="D38" s="86">
        <f t="shared" si="21"/>
        <v>23.75</v>
      </c>
      <c r="E38" s="33">
        <f t="shared" si="3"/>
        <v>739.67</v>
      </c>
      <c r="F38" s="33" t="s">
        <v>54</v>
      </c>
      <c r="G38" s="34">
        <f t="shared" si="4"/>
        <v>35.380000000000003</v>
      </c>
      <c r="H38" s="34">
        <f t="shared" si="5"/>
        <v>35.380000000000003</v>
      </c>
      <c r="I38" s="34">
        <f t="shared" si="15"/>
        <v>30.73</v>
      </c>
      <c r="J38" s="35" t="s">
        <v>37</v>
      </c>
      <c r="K38" s="36">
        <f t="shared" si="16"/>
        <v>2786.52</v>
      </c>
      <c r="L38" s="36">
        <f t="shared" si="6"/>
        <v>2786.52</v>
      </c>
      <c r="M38" s="36">
        <f t="shared" si="7"/>
        <v>2786.52</v>
      </c>
      <c r="N38" s="37">
        <f t="shared" si="0"/>
        <v>35.380000000000003</v>
      </c>
      <c r="O38" s="37">
        <f t="shared" si="8"/>
        <v>35.380000000000003</v>
      </c>
      <c r="P38" s="38" t="s">
        <v>58</v>
      </c>
      <c r="Q38" s="41" t="s">
        <v>45</v>
      </c>
      <c r="R38" s="30">
        <f t="shared" si="19"/>
        <v>5.73</v>
      </c>
      <c r="S38" s="39" t="s">
        <v>40</v>
      </c>
      <c r="T38" s="26">
        <f t="shared" si="10"/>
        <v>8.6999999999999994E-2</v>
      </c>
      <c r="U38" s="26">
        <f>U$4</f>
        <v>7.56</v>
      </c>
      <c r="V38" s="26">
        <f t="shared" si="22"/>
        <v>0</v>
      </c>
      <c r="W38" s="26"/>
      <c r="X38" s="26">
        <f t="shared" si="13"/>
        <v>7.56</v>
      </c>
      <c r="Y38" s="26">
        <f t="shared" si="2"/>
        <v>1.4999999999999999E-2</v>
      </c>
      <c r="Z38" s="40"/>
    </row>
    <row r="39" spans="1:26" s="25" customFormat="1" ht="30" customHeight="1" x14ac:dyDescent="0.2">
      <c r="A39" s="26">
        <f t="shared" si="14"/>
        <v>28</v>
      </c>
      <c r="B39" s="42" t="s">
        <v>21</v>
      </c>
      <c r="C39" s="32">
        <v>17</v>
      </c>
      <c r="D39" s="86">
        <f t="shared" si="21"/>
        <v>23.75</v>
      </c>
      <c r="E39" s="33">
        <f t="shared" si="3"/>
        <v>739.67</v>
      </c>
      <c r="F39" s="33" t="s">
        <v>54</v>
      </c>
      <c r="G39" s="34">
        <f t="shared" si="4"/>
        <v>35.380000000000003</v>
      </c>
      <c r="H39" s="34">
        <f t="shared" si="5"/>
        <v>35.380000000000003</v>
      </c>
      <c r="I39" s="34">
        <f t="shared" si="15"/>
        <v>30.73</v>
      </c>
      <c r="J39" s="35" t="s">
        <v>37</v>
      </c>
      <c r="K39" s="36">
        <f t="shared" si="16"/>
        <v>2786.52</v>
      </c>
      <c r="L39" s="36">
        <f t="shared" si="6"/>
        <v>2786.52</v>
      </c>
      <c r="M39" s="36">
        <f t="shared" si="7"/>
        <v>2786.52</v>
      </c>
      <c r="N39" s="37">
        <f t="shared" si="0"/>
        <v>35.380000000000003</v>
      </c>
      <c r="O39" s="37">
        <f t="shared" si="8"/>
        <v>35.380000000000003</v>
      </c>
      <c r="P39" s="38" t="s">
        <v>58</v>
      </c>
      <c r="Q39" s="30" t="str">
        <f>$Q$1</f>
        <v>5,73/6,59/2,52</v>
      </c>
      <c r="R39" s="30">
        <f t="shared" si="19"/>
        <v>5.73</v>
      </c>
      <c r="S39" s="39" t="s">
        <v>40</v>
      </c>
      <c r="T39" s="26">
        <f t="shared" si="10"/>
        <v>8.6999999999999994E-2</v>
      </c>
      <c r="U39" s="26">
        <f>U$3</f>
        <v>7.46</v>
      </c>
      <c r="V39" s="26">
        <v>0</v>
      </c>
      <c r="W39" s="26"/>
      <c r="X39" s="26">
        <f t="shared" ref="X39:X40" si="23">U39+V39</f>
        <v>7.46</v>
      </c>
      <c r="Y39" s="26">
        <f t="shared" si="2"/>
        <v>1.4999999999999999E-2</v>
      </c>
      <c r="Z39" s="40"/>
    </row>
    <row r="40" spans="1:26" s="25" customFormat="1" ht="30" customHeight="1" x14ac:dyDescent="0.2">
      <c r="A40" s="26">
        <f t="shared" si="14"/>
        <v>29</v>
      </c>
      <c r="B40" s="42" t="s">
        <v>21</v>
      </c>
      <c r="C40" s="32">
        <v>20</v>
      </c>
      <c r="D40" s="86">
        <f t="shared" si="21"/>
        <v>23.75</v>
      </c>
      <c r="E40" s="33">
        <f t="shared" si="3"/>
        <v>739.67</v>
      </c>
      <c r="F40" s="33" t="s">
        <v>54</v>
      </c>
      <c r="G40" s="34">
        <f t="shared" si="4"/>
        <v>35.380000000000003</v>
      </c>
      <c r="H40" s="34">
        <f t="shared" si="5"/>
        <v>35.380000000000003</v>
      </c>
      <c r="I40" s="34">
        <f t="shared" si="15"/>
        <v>30.73</v>
      </c>
      <c r="J40" s="35" t="s">
        <v>37</v>
      </c>
      <c r="K40" s="36">
        <f t="shared" si="16"/>
        <v>2786.52</v>
      </c>
      <c r="L40" s="36">
        <f t="shared" si="6"/>
        <v>2786.52</v>
      </c>
      <c r="M40" s="36">
        <f t="shared" si="7"/>
        <v>2786.52</v>
      </c>
      <c r="N40" s="37">
        <f t="shared" si="0"/>
        <v>35.380000000000003</v>
      </c>
      <c r="O40" s="37">
        <f t="shared" si="8"/>
        <v>35.380000000000003</v>
      </c>
      <c r="P40" s="38" t="s">
        <v>58</v>
      </c>
      <c r="Q40" s="41" t="s">
        <v>45</v>
      </c>
      <c r="R40" s="30">
        <f t="shared" si="19"/>
        <v>5.73</v>
      </c>
      <c r="S40" s="39" t="s">
        <v>40</v>
      </c>
      <c r="T40" s="26">
        <f t="shared" si="10"/>
        <v>8.6999999999999994E-2</v>
      </c>
      <c r="U40" s="26">
        <f>U$2</f>
        <v>4.29</v>
      </c>
      <c r="V40" s="26">
        <f>IF(U40=4.29,V$2,0)</f>
        <v>3.17</v>
      </c>
      <c r="W40" s="26">
        <f>$W$2</f>
        <v>5.9900000000000002E-2</v>
      </c>
      <c r="X40" s="26">
        <f t="shared" si="23"/>
        <v>7.46</v>
      </c>
      <c r="Y40" s="26">
        <f t="shared" si="2"/>
        <v>1.4999999999999999E-2</v>
      </c>
      <c r="Z40" s="40"/>
    </row>
    <row r="41" spans="1:26" s="25" customFormat="1" ht="30" customHeight="1" x14ac:dyDescent="0.2">
      <c r="A41" s="26">
        <f t="shared" si="14"/>
        <v>30</v>
      </c>
      <c r="B41" s="42" t="s">
        <v>21</v>
      </c>
      <c r="C41" s="32">
        <v>21</v>
      </c>
      <c r="D41" s="86">
        <f t="shared" si="21"/>
        <v>23.75</v>
      </c>
      <c r="E41" s="33">
        <f t="shared" si="3"/>
        <v>739.67</v>
      </c>
      <c r="F41" s="33" t="s">
        <v>54</v>
      </c>
      <c r="G41" s="34">
        <f t="shared" si="4"/>
        <v>35.380000000000003</v>
      </c>
      <c r="H41" s="34">
        <f t="shared" si="5"/>
        <v>35.380000000000003</v>
      </c>
      <c r="I41" s="34">
        <f t="shared" si="15"/>
        <v>30.73</v>
      </c>
      <c r="J41" s="35" t="s">
        <v>37</v>
      </c>
      <c r="K41" s="36">
        <f t="shared" si="16"/>
        <v>2786.52</v>
      </c>
      <c r="L41" s="36">
        <f t="shared" si="6"/>
        <v>2786.52</v>
      </c>
      <c r="M41" s="36">
        <f t="shared" si="7"/>
        <v>2786.52</v>
      </c>
      <c r="N41" s="37">
        <f t="shared" si="0"/>
        <v>35.380000000000003</v>
      </c>
      <c r="O41" s="37">
        <f t="shared" si="8"/>
        <v>35.380000000000003</v>
      </c>
      <c r="P41" s="38" t="s">
        <v>58</v>
      </c>
      <c r="Q41" s="41" t="s">
        <v>45</v>
      </c>
      <c r="R41" s="30">
        <f t="shared" si="19"/>
        <v>5.73</v>
      </c>
      <c r="S41" s="39" t="s">
        <v>40</v>
      </c>
      <c r="T41" s="26">
        <f t="shared" si="10"/>
        <v>8.6999999999999994E-2</v>
      </c>
      <c r="U41" s="26">
        <f t="shared" ref="U41:U42" si="24">U$3</f>
        <v>7.46</v>
      </c>
      <c r="V41" s="26">
        <v>0</v>
      </c>
      <c r="W41" s="26"/>
      <c r="X41" s="26">
        <f t="shared" ref="X41:X42" si="25">U41+V41</f>
        <v>7.46</v>
      </c>
      <c r="Y41" s="26">
        <f t="shared" si="2"/>
        <v>1.4999999999999999E-2</v>
      </c>
      <c r="Z41" s="40"/>
    </row>
    <row r="42" spans="1:26" s="25" customFormat="1" ht="30" customHeight="1" x14ac:dyDescent="0.2">
      <c r="A42" s="26">
        <f t="shared" si="14"/>
        <v>31</v>
      </c>
      <c r="B42" s="42" t="s">
        <v>21</v>
      </c>
      <c r="C42" s="32">
        <v>23</v>
      </c>
      <c r="D42" s="86">
        <f t="shared" si="21"/>
        <v>23.75</v>
      </c>
      <c r="E42" s="33">
        <f t="shared" si="3"/>
        <v>739.67</v>
      </c>
      <c r="F42" s="33" t="s">
        <v>54</v>
      </c>
      <c r="G42" s="34">
        <f t="shared" si="4"/>
        <v>35.380000000000003</v>
      </c>
      <c r="H42" s="34">
        <f t="shared" si="5"/>
        <v>35.380000000000003</v>
      </c>
      <c r="I42" s="34">
        <f t="shared" si="15"/>
        <v>30.73</v>
      </c>
      <c r="J42" s="35" t="s">
        <v>37</v>
      </c>
      <c r="K42" s="36">
        <f t="shared" si="16"/>
        <v>2786.52</v>
      </c>
      <c r="L42" s="36">
        <f t="shared" si="6"/>
        <v>2786.52</v>
      </c>
      <c r="M42" s="36">
        <f t="shared" si="7"/>
        <v>2786.52</v>
      </c>
      <c r="N42" s="37">
        <f t="shared" si="0"/>
        <v>35.380000000000003</v>
      </c>
      <c r="O42" s="37">
        <f t="shared" si="8"/>
        <v>35.380000000000003</v>
      </c>
      <c r="P42" s="38" t="s">
        <v>58</v>
      </c>
      <c r="Q42" s="41" t="s">
        <v>45</v>
      </c>
      <c r="R42" s="30">
        <f t="shared" si="19"/>
        <v>5.73</v>
      </c>
      <c r="S42" s="39" t="s">
        <v>40</v>
      </c>
      <c r="T42" s="26">
        <f t="shared" si="10"/>
        <v>8.6999999999999994E-2</v>
      </c>
      <c r="U42" s="26">
        <f t="shared" si="24"/>
        <v>7.46</v>
      </c>
      <c r="V42" s="26">
        <v>0</v>
      </c>
      <c r="W42" s="26"/>
      <c r="X42" s="26">
        <f t="shared" si="25"/>
        <v>7.46</v>
      </c>
      <c r="Y42" s="26">
        <f t="shared" si="2"/>
        <v>1.4999999999999999E-2</v>
      </c>
      <c r="Z42" s="40"/>
    </row>
    <row r="43" spans="1:26" s="25" customFormat="1" ht="30" customHeight="1" x14ac:dyDescent="0.2">
      <c r="A43" s="26">
        <f t="shared" si="14"/>
        <v>32</v>
      </c>
      <c r="B43" s="42" t="s">
        <v>21</v>
      </c>
      <c r="C43" s="32">
        <v>24</v>
      </c>
      <c r="D43" s="86">
        <f t="shared" si="21"/>
        <v>23.75</v>
      </c>
      <c r="E43" s="33">
        <f t="shared" si="3"/>
        <v>739.67</v>
      </c>
      <c r="F43" s="33" t="s">
        <v>54</v>
      </c>
      <c r="G43" s="34">
        <f t="shared" si="4"/>
        <v>35.380000000000003</v>
      </c>
      <c r="H43" s="34">
        <f t="shared" si="5"/>
        <v>35.380000000000003</v>
      </c>
      <c r="I43" s="34">
        <f t="shared" si="15"/>
        <v>30.73</v>
      </c>
      <c r="J43" s="35" t="s">
        <v>37</v>
      </c>
      <c r="K43" s="36">
        <f t="shared" si="16"/>
        <v>2786.52</v>
      </c>
      <c r="L43" s="36">
        <f t="shared" si="6"/>
        <v>2786.52</v>
      </c>
      <c r="M43" s="36">
        <f t="shared" si="7"/>
        <v>2786.52</v>
      </c>
      <c r="N43" s="37">
        <f t="shared" si="0"/>
        <v>35.380000000000003</v>
      </c>
      <c r="O43" s="37">
        <f t="shared" si="8"/>
        <v>35.380000000000003</v>
      </c>
      <c r="P43" s="38" t="s">
        <v>58</v>
      </c>
      <c r="Q43" s="41" t="s">
        <v>45</v>
      </c>
      <c r="R43" s="30">
        <f t="shared" si="19"/>
        <v>5.73</v>
      </c>
      <c r="S43" s="39" t="s">
        <v>40</v>
      </c>
      <c r="T43" s="26">
        <f t="shared" si="10"/>
        <v>8.6999999999999994E-2</v>
      </c>
      <c r="U43" s="26">
        <f>U$2</f>
        <v>4.29</v>
      </c>
      <c r="V43" s="26">
        <f>IF(U43=4.29,V$2,0)</f>
        <v>3.17</v>
      </c>
      <c r="W43" s="26">
        <f>$W$2</f>
        <v>5.9900000000000002E-2</v>
      </c>
      <c r="X43" s="26">
        <f t="shared" ref="X43:X44" si="26">U43+V43</f>
        <v>7.46</v>
      </c>
      <c r="Y43" s="26">
        <f t="shared" si="2"/>
        <v>1.4999999999999999E-2</v>
      </c>
      <c r="Z43" s="40"/>
    </row>
    <row r="44" spans="1:26" s="25" customFormat="1" ht="30" customHeight="1" x14ac:dyDescent="0.2">
      <c r="A44" s="26">
        <f t="shared" si="14"/>
        <v>33</v>
      </c>
      <c r="B44" s="42" t="s">
        <v>21</v>
      </c>
      <c r="C44" s="32">
        <v>25</v>
      </c>
      <c r="D44" s="86">
        <f t="shared" si="21"/>
        <v>23.75</v>
      </c>
      <c r="E44" s="33">
        <f t="shared" si="3"/>
        <v>739.67</v>
      </c>
      <c r="F44" s="33" t="s">
        <v>54</v>
      </c>
      <c r="G44" s="34">
        <f t="shared" si="4"/>
        <v>35.380000000000003</v>
      </c>
      <c r="H44" s="34">
        <f t="shared" si="5"/>
        <v>35.380000000000003</v>
      </c>
      <c r="I44" s="34">
        <f t="shared" si="15"/>
        <v>30.73</v>
      </c>
      <c r="J44" s="35" t="s">
        <v>37</v>
      </c>
      <c r="K44" s="36">
        <f t="shared" si="16"/>
        <v>2786.52</v>
      </c>
      <c r="L44" s="36">
        <f t="shared" si="6"/>
        <v>2786.52</v>
      </c>
      <c r="M44" s="36">
        <f t="shared" si="7"/>
        <v>2786.52</v>
      </c>
      <c r="N44" s="37">
        <f t="shared" si="0"/>
        <v>35.380000000000003</v>
      </c>
      <c r="O44" s="37">
        <f t="shared" si="8"/>
        <v>35.380000000000003</v>
      </c>
      <c r="P44" s="38" t="s">
        <v>58</v>
      </c>
      <c r="Q44" s="41" t="s">
        <v>45</v>
      </c>
      <c r="R44" s="30">
        <f t="shared" si="19"/>
        <v>5.73</v>
      </c>
      <c r="S44" s="39" t="s">
        <v>40</v>
      </c>
      <c r="T44" s="26">
        <f t="shared" si="10"/>
        <v>8.6999999999999994E-2</v>
      </c>
      <c r="U44" s="26">
        <f>U$3</f>
        <v>7.46</v>
      </c>
      <c r="V44" s="26">
        <v>0</v>
      </c>
      <c r="W44" s="26"/>
      <c r="X44" s="26">
        <f t="shared" si="26"/>
        <v>7.46</v>
      </c>
      <c r="Y44" s="26">
        <f t="shared" si="2"/>
        <v>1.4999999999999999E-2</v>
      </c>
      <c r="Z44" s="40"/>
    </row>
    <row r="45" spans="1:26" s="25" customFormat="1" ht="30" customHeight="1" x14ac:dyDescent="0.2">
      <c r="A45" s="26">
        <f t="shared" si="14"/>
        <v>34</v>
      </c>
      <c r="B45" s="42" t="s">
        <v>21</v>
      </c>
      <c r="C45" s="32">
        <v>26</v>
      </c>
      <c r="D45" s="86">
        <f t="shared" si="21"/>
        <v>23.75</v>
      </c>
      <c r="E45" s="33">
        <f t="shared" si="3"/>
        <v>739.67</v>
      </c>
      <c r="F45" s="33" t="s">
        <v>54</v>
      </c>
      <c r="G45" s="34">
        <f t="shared" si="4"/>
        <v>35.380000000000003</v>
      </c>
      <c r="H45" s="34">
        <f t="shared" si="5"/>
        <v>35.380000000000003</v>
      </c>
      <c r="I45" s="34">
        <f t="shared" si="15"/>
        <v>30.73</v>
      </c>
      <c r="J45" s="35" t="s">
        <v>37</v>
      </c>
      <c r="K45" s="36">
        <f t="shared" si="16"/>
        <v>2786.52</v>
      </c>
      <c r="L45" s="36">
        <f t="shared" si="6"/>
        <v>2786.52</v>
      </c>
      <c r="M45" s="36">
        <f t="shared" si="7"/>
        <v>2786.52</v>
      </c>
      <c r="N45" s="37">
        <f t="shared" si="0"/>
        <v>35.380000000000003</v>
      </c>
      <c r="O45" s="37">
        <f t="shared" si="8"/>
        <v>35.380000000000003</v>
      </c>
      <c r="P45" s="38" t="s">
        <v>58</v>
      </c>
      <c r="Q45" s="41" t="s">
        <v>45</v>
      </c>
      <c r="R45" s="30">
        <f t="shared" si="19"/>
        <v>5.73</v>
      </c>
      <c r="S45" s="39" t="s">
        <v>40</v>
      </c>
      <c r="T45" s="26">
        <f t="shared" si="10"/>
        <v>8.6999999999999994E-2</v>
      </c>
      <c r="U45" s="26">
        <f>U$2</f>
        <v>4.29</v>
      </c>
      <c r="V45" s="26">
        <f>IF(U45=4.29,V$2,0)</f>
        <v>3.17</v>
      </c>
      <c r="W45" s="26">
        <f>$W$2</f>
        <v>5.9900000000000002E-2</v>
      </c>
      <c r="X45" s="26">
        <f t="shared" ref="X45:X46" si="27">U45+V45</f>
        <v>7.46</v>
      </c>
      <c r="Y45" s="26">
        <f t="shared" si="2"/>
        <v>1.4999999999999999E-2</v>
      </c>
      <c r="Z45" s="40"/>
    </row>
    <row r="46" spans="1:26" s="25" customFormat="1" ht="30" customHeight="1" x14ac:dyDescent="0.2">
      <c r="A46" s="26">
        <f t="shared" si="14"/>
        <v>35</v>
      </c>
      <c r="B46" s="42" t="s">
        <v>21</v>
      </c>
      <c r="C46" s="32">
        <v>28</v>
      </c>
      <c r="D46" s="86">
        <f t="shared" si="21"/>
        <v>23.75</v>
      </c>
      <c r="E46" s="33">
        <f t="shared" si="3"/>
        <v>739.67</v>
      </c>
      <c r="F46" s="33" t="s">
        <v>54</v>
      </c>
      <c r="G46" s="34">
        <f t="shared" si="4"/>
        <v>35.380000000000003</v>
      </c>
      <c r="H46" s="34">
        <f t="shared" si="5"/>
        <v>35.380000000000003</v>
      </c>
      <c r="I46" s="34">
        <f t="shared" si="15"/>
        <v>30.73</v>
      </c>
      <c r="J46" s="35" t="s">
        <v>37</v>
      </c>
      <c r="K46" s="36">
        <f t="shared" si="16"/>
        <v>2786.52</v>
      </c>
      <c r="L46" s="36">
        <f t="shared" si="6"/>
        <v>2786.52</v>
      </c>
      <c r="M46" s="36">
        <f t="shared" si="7"/>
        <v>2786.52</v>
      </c>
      <c r="N46" s="37">
        <f t="shared" si="0"/>
        <v>35.380000000000003</v>
      </c>
      <c r="O46" s="37">
        <f t="shared" si="8"/>
        <v>35.380000000000003</v>
      </c>
      <c r="P46" s="38" t="s">
        <v>58</v>
      </c>
      <c r="Q46" s="41" t="s">
        <v>45</v>
      </c>
      <c r="R46" s="30">
        <f t="shared" si="19"/>
        <v>5.73</v>
      </c>
      <c r="S46" s="39" t="s">
        <v>40</v>
      </c>
      <c r="T46" s="26">
        <f t="shared" si="10"/>
        <v>8.6999999999999994E-2</v>
      </c>
      <c r="U46" s="26">
        <f>U$3</f>
        <v>7.46</v>
      </c>
      <c r="V46" s="26">
        <v>0</v>
      </c>
      <c r="W46" s="26"/>
      <c r="X46" s="26">
        <f t="shared" si="27"/>
        <v>7.46</v>
      </c>
      <c r="Y46" s="26">
        <f t="shared" si="2"/>
        <v>1.4999999999999999E-2</v>
      </c>
      <c r="Z46" s="40"/>
    </row>
    <row r="47" spans="1:26" s="44" customFormat="1" ht="30" customHeight="1" x14ac:dyDescent="0.2">
      <c r="A47" s="26">
        <f t="shared" si="14"/>
        <v>36</v>
      </c>
      <c r="B47" s="42" t="s">
        <v>21</v>
      </c>
      <c r="C47" s="32">
        <v>30</v>
      </c>
      <c r="D47" s="86">
        <f t="shared" si="21"/>
        <v>23.75</v>
      </c>
      <c r="E47" s="33">
        <f t="shared" si="3"/>
        <v>739.67</v>
      </c>
      <c r="F47" s="33" t="s">
        <v>54</v>
      </c>
      <c r="G47" s="34">
        <f t="shared" si="4"/>
        <v>35.380000000000003</v>
      </c>
      <c r="H47" s="34">
        <f t="shared" si="5"/>
        <v>35.380000000000003</v>
      </c>
      <c r="I47" s="34">
        <f t="shared" si="15"/>
        <v>30.73</v>
      </c>
      <c r="J47" s="35" t="s">
        <v>37</v>
      </c>
      <c r="K47" s="36">
        <f t="shared" si="16"/>
        <v>2786.52</v>
      </c>
      <c r="L47" s="36">
        <f t="shared" si="6"/>
        <v>2786.52</v>
      </c>
      <c r="M47" s="36">
        <f t="shared" si="7"/>
        <v>2786.52</v>
      </c>
      <c r="N47" s="37">
        <f t="shared" si="0"/>
        <v>35.380000000000003</v>
      </c>
      <c r="O47" s="37">
        <f t="shared" si="8"/>
        <v>35.380000000000003</v>
      </c>
      <c r="P47" s="38" t="s">
        <v>58</v>
      </c>
      <c r="Q47" s="39" t="s">
        <v>45</v>
      </c>
      <c r="R47" s="30">
        <f t="shared" si="19"/>
        <v>5.73</v>
      </c>
      <c r="S47" s="39" t="s">
        <v>40</v>
      </c>
      <c r="T47" s="26">
        <f t="shared" si="10"/>
        <v>8.6999999999999994E-2</v>
      </c>
      <c r="U47" s="26" t="s">
        <v>67</v>
      </c>
      <c r="V47" s="26">
        <v>3.17</v>
      </c>
      <c r="W47" s="26">
        <f>$W$2</f>
        <v>5.9900000000000002E-2</v>
      </c>
      <c r="X47" s="26">
        <v>7.46</v>
      </c>
      <c r="Y47" s="26">
        <f t="shared" si="2"/>
        <v>1.4999999999999999E-2</v>
      </c>
      <c r="Z47" s="43"/>
    </row>
    <row r="48" spans="1:26" s="25" customFormat="1" ht="30" customHeight="1" x14ac:dyDescent="0.2">
      <c r="A48" s="26">
        <f t="shared" si="14"/>
        <v>37</v>
      </c>
      <c r="B48" s="42" t="s">
        <v>21</v>
      </c>
      <c r="C48" s="32">
        <v>33</v>
      </c>
      <c r="D48" s="86">
        <f t="shared" si="21"/>
        <v>23.75</v>
      </c>
      <c r="E48" s="33">
        <f t="shared" si="3"/>
        <v>739.67</v>
      </c>
      <c r="F48" s="33" t="s">
        <v>54</v>
      </c>
      <c r="G48" s="34">
        <f t="shared" si="4"/>
        <v>35.380000000000003</v>
      </c>
      <c r="H48" s="34">
        <f t="shared" si="5"/>
        <v>35.380000000000003</v>
      </c>
      <c r="I48" s="34">
        <f t="shared" si="15"/>
        <v>30.73</v>
      </c>
      <c r="J48" s="35" t="s">
        <v>37</v>
      </c>
      <c r="K48" s="36">
        <f t="shared" si="16"/>
        <v>2786.52</v>
      </c>
      <c r="L48" s="36">
        <f t="shared" si="6"/>
        <v>2786.52</v>
      </c>
      <c r="M48" s="36">
        <f t="shared" si="7"/>
        <v>2786.52</v>
      </c>
      <c r="N48" s="37">
        <f t="shared" si="0"/>
        <v>35.380000000000003</v>
      </c>
      <c r="O48" s="37">
        <f t="shared" si="8"/>
        <v>35.380000000000003</v>
      </c>
      <c r="P48" s="38" t="s">
        <v>58</v>
      </c>
      <c r="Q48" s="41" t="s">
        <v>45</v>
      </c>
      <c r="R48" s="30">
        <f t="shared" si="19"/>
        <v>5.73</v>
      </c>
      <c r="S48" s="39" t="s">
        <v>40</v>
      </c>
      <c r="T48" s="26">
        <f t="shared" si="10"/>
        <v>8.6999999999999994E-2</v>
      </c>
      <c r="U48" s="26">
        <f t="shared" ref="U48:U50" si="28">U$3</f>
        <v>7.46</v>
      </c>
      <c r="V48" s="26">
        <v>0</v>
      </c>
      <c r="W48" s="26"/>
      <c r="X48" s="26">
        <f t="shared" si="13"/>
        <v>7.46</v>
      </c>
      <c r="Y48" s="26">
        <f t="shared" si="2"/>
        <v>1.4999999999999999E-2</v>
      </c>
      <c r="Z48" s="40"/>
    </row>
    <row r="49" spans="1:26" s="25" customFormat="1" ht="30" customHeight="1" x14ac:dyDescent="0.2">
      <c r="A49" s="26">
        <f t="shared" si="14"/>
        <v>38</v>
      </c>
      <c r="B49" s="42" t="s">
        <v>21</v>
      </c>
      <c r="C49" s="32">
        <v>36</v>
      </c>
      <c r="D49" s="86">
        <f t="shared" si="21"/>
        <v>23.75</v>
      </c>
      <c r="E49" s="33">
        <f t="shared" si="3"/>
        <v>739.67</v>
      </c>
      <c r="F49" s="33" t="s">
        <v>54</v>
      </c>
      <c r="G49" s="34">
        <f t="shared" si="4"/>
        <v>35.380000000000003</v>
      </c>
      <c r="H49" s="34">
        <f t="shared" si="5"/>
        <v>35.380000000000003</v>
      </c>
      <c r="I49" s="34">
        <f t="shared" si="15"/>
        <v>30.73</v>
      </c>
      <c r="J49" s="35" t="s">
        <v>37</v>
      </c>
      <c r="K49" s="36">
        <f t="shared" si="16"/>
        <v>2786.52</v>
      </c>
      <c r="L49" s="36">
        <f t="shared" si="6"/>
        <v>2786.52</v>
      </c>
      <c r="M49" s="36">
        <f t="shared" si="7"/>
        <v>2786.52</v>
      </c>
      <c r="N49" s="37">
        <f t="shared" si="0"/>
        <v>35.380000000000003</v>
      </c>
      <c r="O49" s="37">
        <f t="shared" si="8"/>
        <v>35.380000000000003</v>
      </c>
      <c r="P49" s="38" t="s">
        <v>58</v>
      </c>
      <c r="Q49" s="41" t="s">
        <v>45</v>
      </c>
      <c r="R49" s="30">
        <f t="shared" si="19"/>
        <v>5.73</v>
      </c>
      <c r="S49" s="39" t="s">
        <v>40</v>
      </c>
      <c r="T49" s="26">
        <f t="shared" si="10"/>
        <v>8.6999999999999994E-2</v>
      </c>
      <c r="U49" s="26">
        <f t="shared" si="28"/>
        <v>7.46</v>
      </c>
      <c r="V49" s="26">
        <v>0</v>
      </c>
      <c r="W49" s="26"/>
      <c r="X49" s="26">
        <f t="shared" si="13"/>
        <v>7.46</v>
      </c>
      <c r="Y49" s="26">
        <f t="shared" si="2"/>
        <v>1.4999999999999999E-2</v>
      </c>
      <c r="Z49" s="40"/>
    </row>
    <row r="50" spans="1:26" s="25" customFormat="1" ht="30" customHeight="1" x14ac:dyDescent="0.2">
      <c r="A50" s="26">
        <f t="shared" si="14"/>
        <v>39</v>
      </c>
      <c r="B50" s="42" t="s">
        <v>21</v>
      </c>
      <c r="C50" s="32">
        <v>39</v>
      </c>
      <c r="D50" s="86">
        <f t="shared" si="21"/>
        <v>23.75</v>
      </c>
      <c r="E50" s="33">
        <f t="shared" si="3"/>
        <v>739.67</v>
      </c>
      <c r="F50" s="33" t="s">
        <v>54</v>
      </c>
      <c r="G50" s="34">
        <f t="shared" si="4"/>
        <v>35.380000000000003</v>
      </c>
      <c r="H50" s="34">
        <f t="shared" si="5"/>
        <v>35.380000000000003</v>
      </c>
      <c r="I50" s="34">
        <f t="shared" si="15"/>
        <v>30.73</v>
      </c>
      <c r="J50" s="35" t="s">
        <v>37</v>
      </c>
      <c r="K50" s="36">
        <f t="shared" si="16"/>
        <v>2786.52</v>
      </c>
      <c r="L50" s="36">
        <f t="shared" si="6"/>
        <v>2786.52</v>
      </c>
      <c r="M50" s="36">
        <f t="shared" si="7"/>
        <v>2786.52</v>
      </c>
      <c r="N50" s="37">
        <f t="shared" si="0"/>
        <v>35.380000000000003</v>
      </c>
      <c r="O50" s="37">
        <f t="shared" si="8"/>
        <v>35.380000000000003</v>
      </c>
      <c r="P50" s="38" t="s">
        <v>58</v>
      </c>
      <c r="Q50" s="41" t="s">
        <v>45</v>
      </c>
      <c r="R50" s="30">
        <f t="shared" si="19"/>
        <v>5.73</v>
      </c>
      <c r="S50" s="39" t="s">
        <v>40</v>
      </c>
      <c r="T50" s="26">
        <f t="shared" si="10"/>
        <v>8.6999999999999994E-2</v>
      </c>
      <c r="U50" s="26">
        <f t="shared" si="28"/>
        <v>7.46</v>
      </c>
      <c r="V50" s="26">
        <v>0</v>
      </c>
      <c r="W50" s="26"/>
      <c r="X50" s="26">
        <f t="shared" si="13"/>
        <v>7.46</v>
      </c>
      <c r="Y50" s="26">
        <f t="shared" si="2"/>
        <v>1.4999999999999999E-2</v>
      </c>
      <c r="Z50" s="40"/>
    </row>
    <row r="51" spans="1:26" s="25" customFormat="1" ht="30" customHeight="1" x14ac:dyDescent="0.2">
      <c r="A51" s="26">
        <f t="shared" si="14"/>
        <v>40</v>
      </c>
      <c r="B51" s="42" t="s">
        <v>21</v>
      </c>
      <c r="C51" s="32" t="s">
        <v>12</v>
      </c>
      <c r="D51" s="86">
        <f t="shared" si="21"/>
        <v>23.75</v>
      </c>
      <c r="E51" s="33">
        <f t="shared" si="3"/>
        <v>739.67</v>
      </c>
      <c r="F51" s="33" t="s">
        <v>54</v>
      </c>
      <c r="G51" s="34">
        <f t="shared" si="4"/>
        <v>35.380000000000003</v>
      </c>
      <c r="H51" s="34">
        <f t="shared" si="5"/>
        <v>35.380000000000003</v>
      </c>
      <c r="I51" s="34">
        <f t="shared" si="15"/>
        <v>30.73</v>
      </c>
      <c r="J51" s="35" t="s">
        <v>37</v>
      </c>
      <c r="K51" s="36">
        <f t="shared" si="16"/>
        <v>2786.52</v>
      </c>
      <c r="L51" s="36">
        <f t="shared" si="6"/>
        <v>2786.52</v>
      </c>
      <c r="M51" s="36">
        <f t="shared" si="7"/>
        <v>2786.52</v>
      </c>
      <c r="N51" s="37">
        <f t="shared" si="0"/>
        <v>35.380000000000003</v>
      </c>
      <c r="O51" s="37">
        <f t="shared" si="8"/>
        <v>35.380000000000003</v>
      </c>
      <c r="P51" s="38" t="s">
        <v>58</v>
      </c>
      <c r="Q51" s="41" t="s">
        <v>45</v>
      </c>
      <c r="R51" s="30">
        <f t="shared" si="19"/>
        <v>5.73</v>
      </c>
      <c r="S51" s="39" t="s">
        <v>40</v>
      </c>
      <c r="T51" s="26">
        <f t="shared" si="10"/>
        <v>8.6999999999999994E-2</v>
      </c>
      <c r="U51" s="26">
        <f>U$2</f>
        <v>4.29</v>
      </c>
      <c r="V51" s="26">
        <f>IF(U51=4.29,V$2,0)</f>
        <v>3.17</v>
      </c>
      <c r="W51" s="26">
        <f>$W$2</f>
        <v>5.9900000000000002E-2</v>
      </c>
      <c r="X51" s="26">
        <f t="shared" si="13"/>
        <v>7.46</v>
      </c>
      <c r="Y51" s="26">
        <f t="shared" si="2"/>
        <v>1.4999999999999999E-2</v>
      </c>
      <c r="Z51" s="40"/>
    </row>
    <row r="52" spans="1:26" s="25" customFormat="1" ht="30" customHeight="1" x14ac:dyDescent="0.2">
      <c r="A52" s="26">
        <f t="shared" si="14"/>
        <v>41</v>
      </c>
      <c r="B52" s="42" t="s">
        <v>22</v>
      </c>
      <c r="C52" s="32">
        <v>1</v>
      </c>
      <c r="D52" s="86">
        <f t="shared" si="21"/>
        <v>23.75</v>
      </c>
      <c r="E52" s="33">
        <f t="shared" si="3"/>
        <v>739.67</v>
      </c>
      <c r="F52" s="33" t="s">
        <v>54</v>
      </c>
      <c r="G52" s="34">
        <f t="shared" si="4"/>
        <v>35.380000000000003</v>
      </c>
      <c r="H52" s="34">
        <f t="shared" si="5"/>
        <v>35.380000000000003</v>
      </c>
      <c r="I52" s="34">
        <f t="shared" si="15"/>
        <v>30.73</v>
      </c>
      <c r="J52" s="35" t="s">
        <v>37</v>
      </c>
      <c r="K52" s="36">
        <f t="shared" si="16"/>
        <v>2786.52</v>
      </c>
      <c r="L52" s="36">
        <f t="shared" si="6"/>
        <v>2786.52</v>
      </c>
      <c r="M52" s="36">
        <f t="shared" si="7"/>
        <v>2786.52</v>
      </c>
      <c r="N52" s="37">
        <f t="shared" si="0"/>
        <v>35.380000000000003</v>
      </c>
      <c r="O52" s="37">
        <f t="shared" si="8"/>
        <v>35.380000000000003</v>
      </c>
      <c r="P52" s="38" t="s">
        <v>58</v>
      </c>
      <c r="Q52" s="41" t="s">
        <v>45</v>
      </c>
      <c r="R52" s="30">
        <f t="shared" si="19"/>
        <v>5.73</v>
      </c>
      <c r="S52" s="39" t="s">
        <v>40</v>
      </c>
      <c r="T52" s="26">
        <f t="shared" si="10"/>
        <v>8.6999999999999994E-2</v>
      </c>
      <c r="U52" s="26">
        <f>U$2</f>
        <v>4.29</v>
      </c>
      <c r="V52" s="26">
        <f>IF(U52=4.29,V$2,0)</f>
        <v>3.17</v>
      </c>
      <c r="W52" s="26">
        <f>$W$2</f>
        <v>5.9900000000000002E-2</v>
      </c>
      <c r="X52" s="26">
        <f t="shared" ref="X52" si="29">U52+V52</f>
        <v>7.46</v>
      </c>
      <c r="Y52" s="26">
        <f t="shared" si="2"/>
        <v>1.4999999999999999E-2</v>
      </c>
      <c r="Z52" s="40"/>
    </row>
    <row r="53" spans="1:26" s="25" customFormat="1" ht="30" customHeight="1" x14ac:dyDescent="0.2">
      <c r="A53" s="26">
        <f t="shared" si="14"/>
        <v>42</v>
      </c>
      <c r="B53" s="42" t="s">
        <v>22</v>
      </c>
      <c r="C53" s="32">
        <v>2</v>
      </c>
      <c r="D53" s="86">
        <f t="shared" si="21"/>
        <v>23.75</v>
      </c>
      <c r="E53" s="33">
        <f t="shared" si="3"/>
        <v>739.67</v>
      </c>
      <c r="F53" s="33" t="s">
        <v>54</v>
      </c>
      <c r="G53" s="34">
        <f t="shared" si="4"/>
        <v>35.380000000000003</v>
      </c>
      <c r="H53" s="34">
        <f t="shared" si="5"/>
        <v>35.380000000000003</v>
      </c>
      <c r="I53" s="34">
        <f t="shared" si="15"/>
        <v>30.73</v>
      </c>
      <c r="J53" s="35" t="s">
        <v>37</v>
      </c>
      <c r="K53" s="36">
        <f t="shared" si="16"/>
        <v>2786.52</v>
      </c>
      <c r="L53" s="36">
        <f t="shared" si="6"/>
        <v>2786.52</v>
      </c>
      <c r="M53" s="36">
        <f t="shared" si="7"/>
        <v>2786.52</v>
      </c>
      <c r="N53" s="37">
        <f t="shared" si="0"/>
        <v>35.380000000000003</v>
      </c>
      <c r="O53" s="37">
        <f t="shared" si="8"/>
        <v>35.380000000000003</v>
      </c>
      <c r="P53" s="38" t="s">
        <v>58</v>
      </c>
      <c r="Q53" s="30" t="str">
        <f>$Q$1</f>
        <v>5,73/6,59/2,52</v>
      </c>
      <c r="R53" s="30">
        <f t="shared" si="19"/>
        <v>5.73</v>
      </c>
      <c r="S53" s="39" t="s">
        <v>40</v>
      </c>
      <c r="T53" s="26">
        <f t="shared" si="10"/>
        <v>8.6999999999999994E-2</v>
      </c>
      <c r="U53" s="26">
        <f t="shared" ref="U53:U55" si="30">U$3</f>
        <v>7.46</v>
      </c>
      <c r="V53" s="26">
        <v>0</v>
      </c>
      <c r="W53" s="26"/>
      <c r="X53" s="26">
        <f t="shared" si="13"/>
        <v>7.46</v>
      </c>
      <c r="Y53" s="26">
        <f t="shared" si="2"/>
        <v>1.4999999999999999E-2</v>
      </c>
      <c r="Z53" s="40"/>
    </row>
    <row r="54" spans="1:26" s="25" customFormat="1" ht="30" customHeight="1" x14ac:dyDescent="0.2">
      <c r="A54" s="26">
        <f t="shared" si="14"/>
        <v>43</v>
      </c>
      <c r="B54" s="42" t="s">
        <v>22</v>
      </c>
      <c r="C54" s="32">
        <v>3</v>
      </c>
      <c r="D54" s="86">
        <f t="shared" si="21"/>
        <v>23.75</v>
      </c>
      <c r="E54" s="33">
        <f t="shared" si="3"/>
        <v>739.67</v>
      </c>
      <c r="F54" s="33" t="s">
        <v>54</v>
      </c>
      <c r="G54" s="34">
        <f t="shared" si="4"/>
        <v>35.380000000000003</v>
      </c>
      <c r="H54" s="34">
        <f t="shared" si="5"/>
        <v>35.380000000000003</v>
      </c>
      <c r="I54" s="34">
        <f t="shared" si="15"/>
        <v>30.73</v>
      </c>
      <c r="J54" s="35" t="s">
        <v>37</v>
      </c>
      <c r="K54" s="36">
        <f t="shared" si="16"/>
        <v>2786.52</v>
      </c>
      <c r="L54" s="36">
        <f t="shared" si="6"/>
        <v>2786.52</v>
      </c>
      <c r="M54" s="36">
        <f t="shared" si="7"/>
        <v>2786.52</v>
      </c>
      <c r="N54" s="37">
        <f t="shared" si="0"/>
        <v>35.380000000000003</v>
      </c>
      <c r="O54" s="37">
        <f t="shared" si="8"/>
        <v>35.380000000000003</v>
      </c>
      <c r="P54" s="38" t="s">
        <v>58</v>
      </c>
      <c r="Q54" s="41" t="s">
        <v>45</v>
      </c>
      <c r="R54" s="30">
        <f t="shared" si="19"/>
        <v>5.73</v>
      </c>
      <c r="S54" s="39" t="s">
        <v>40</v>
      </c>
      <c r="T54" s="26">
        <f t="shared" si="10"/>
        <v>8.6999999999999994E-2</v>
      </c>
      <c r="U54" s="26">
        <f t="shared" si="30"/>
        <v>7.46</v>
      </c>
      <c r="V54" s="26">
        <v>0</v>
      </c>
      <c r="W54" s="26"/>
      <c r="X54" s="26">
        <f t="shared" si="13"/>
        <v>7.46</v>
      </c>
      <c r="Y54" s="26">
        <f t="shared" si="2"/>
        <v>1.4999999999999999E-2</v>
      </c>
      <c r="Z54" s="40"/>
    </row>
    <row r="55" spans="1:26" s="25" customFormat="1" ht="30" customHeight="1" x14ac:dyDescent="0.2">
      <c r="A55" s="26">
        <f t="shared" si="14"/>
        <v>44</v>
      </c>
      <c r="B55" s="42" t="s">
        <v>22</v>
      </c>
      <c r="C55" s="32">
        <v>4</v>
      </c>
      <c r="D55" s="86">
        <f t="shared" si="21"/>
        <v>23.75</v>
      </c>
      <c r="E55" s="33">
        <f t="shared" si="3"/>
        <v>739.67</v>
      </c>
      <c r="F55" s="33" t="s">
        <v>54</v>
      </c>
      <c r="G55" s="34">
        <f t="shared" si="4"/>
        <v>35.380000000000003</v>
      </c>
      <c r="H55" s="34">
        <f t="shared" si="5"/>
        <v>35.380000000000003</v>
      </c>
      <c r="I55" s="34">
        <f t="shared" si="15"/>
        <v>30.73</v>
      </c>
      <c r="J55" s="35" t="s">
        <v>37</v>
      </c>
      <c r="K55" s="36">
        <f t="shared" si="16"/>
        <v>2786.52</v>
      </c>
      <c r="L55" s="36">
        <f t="shared" si="6"/>
        <v>2786.52</v>
      </c>
      <c r="M55" s="36">
        <f t="shared" si="7"/>
        <v>2786.52</v>
      </c>
      <c r="N55" s="37">
        <f t="shared" si="0"/>
        <v>35.380000000000003</v>
      </c>
      <c r="O55" s="37">
        <f t="shared" si="8"/>
        <v>35.380000000000003</v>
      </c>
      <c r="P55" s="38" t="s">
        <v>58</v>
      </c>
      <c r="Q55" s="41" t="s">
        <v>45</v>
      </c>
      <c r="R55" s="30">
        <f t="shared" si="19"/>
        <v>5.73</v>
      </c>
      <c r="S55" s="39" t="s">
        <v>40</v>
      </c>
      <c r="T55" s="26">
        <f t="shared" si="10"/>
        <v>8.6999999999999994E-2</v>
      </c>
      <c r="U55" s="26">
        <f t="shared" si="30"/>
        <v>7.46</v>
      </c>
      <c r="V55" s="26">
        <v>0</v>
      </c>
      <c r="W55" s="26"/>
      <c r="X55" s="26">
        <f t="shared" si="13"/>
        <v>7.46</v>
      </c>
      <c r="Y55" s="26">
        <f t="shared" si="2"/>
        <v>1.4999999999999999E-2</v>
      </c>
      <c r="Z55" s="40"/>
    </row>
    <row r="56" spans="1:26" s="25" customFormat="1" ht="30" customHeight="1" x14ac:dyDescent="0.2">
      <c r="A56" s="26">
        <f t="shared" si="14"/>
        <v>45</v>
      </c>
      <c r="B56" s="42" t="s">
        <v>22</v>
      </c>
      <c r="C56" s="32">
        <v>5</v>
      </c>
      <c r="D56" s="86">
        <f t="shared" si="21"/>
        <v>23.75</v>
      </c>
      <c r="E56" s="33">
        <f t="shared" si="3"/>
        <v>739.67</v>
      </c>
      <c r="F56" s="33" t="s">
        <v>54</v>
      </c>
      <c r="G56" s="34">
        <f t="shared" si="4"/>
        <v>35.380000000000003</v>
      </c>
      <c r="H56" s="34">
        <f t="shared" si="5"/>
        <v>35.380000000000003</v>
      </c>
      <c r="I56" s="34">
        <f t="shared" si="15"/>
        <v>30.73</v>
      </c>
      <c r="J56" s="35" t="s">
        <v>37</v>
      </c>
      <c r="K56" s="36">
        <f t="shared" si="16"/>
        <v>2786.52</v>
      </c>
      <c r="L56" s="36">
        <f t="shared" si="6"/>
        <v>2786.52</v>
      </c>
      <c r="M56" s="36">
        <f t="shared" si="7"/>
        <v>2786.52</v>
      </c>
      <c r="N56" s="37">
        <f t="shared" si="0"/>
        <v>35.380000000000003</v>
      </c>
      <c r="O56" s="37">
        <f t="shared" si="8"/>
        <v>35.380000000000003</v>
      </c>
      <c r="P56" s="38" t="s">
        <v>58</v>
      </c>
      <c r="Q56" s="41" t="s">
        <v>45</v>
      </c>
      <c r="R56" s="30">
        <f t="shared" si="19"/>
        <v>5.73</v>
      </c>
      <c r="S56" s="39" t="s">
        <v>40</v>
      </c>
      <c r="T56" s="26">
        <f t="shared" si="10"/>
        <v>8.6999999999999994E-2</v>
      </c>
      <c r="U56" s="26">
        <f>U$2</f>
        <v>4.29</v>
      </c>
      <c r="V56" s="26">
        <f>IF(U56=4.29,V$2,0)</f>
        <v>3.17</v>
      </c>
      <c r="W56" s="26">
        <f>$W$2</f>
        <v>5.9900000000000002E-2</v>
      </c>
      <c r="X56" s="26">
        <f t="shared" ref="X56" si="31">U56+V56</f>
        <v>7.46</v>
      </c>
      <c r="Y56" s="26">
        <f t="shared" si="2"/>
        <v>1.4999999999999999E-2</v>
      </c>
      <c r="Z56" s="40"/>
    </row>
    <row r="57" spans="1:26" s="25" customFormat="1" ht="30" customHeight="1" x14ac:dyDescent="0.2">
      <c r="A57" s="26">
        <f t="shared" si="14"/>
        <v>46</v>
      </c>
      <c r="B57" s="42" t="s">
        <v>22</v>
      </c>
      <c r="C57" s="32">
        <v>6</v>
      </c>
      <c r="D57" s="86">
        <f t="shared" si="21"/>
        <v>23.75</v>
      </c>
      <c r="E57" s="33">
        <f t="shared" si="3"/>
        <v>739.67</v>
      </c>
      <c r="F57" s="33" t="s">
        <v>54</v>
      </c>
      <c r="G57" s="34">
        <f t="shared" si="4"/>
        <v>35.380000000000003</v>
      </c>
      <c r="H57" s="34">
        <f t="shared" si="5"/>
        <v>35.380000000000003</v>
      </c>
      <c r="I57" s="34">
        <f t="shared" si="15"/>
        <v>30.73</v>
      </c>
      <c r="J57" s="35" t="s">
        <v>37</v>
      </c>
      <c r="K57" s="36">
        <f t="shared" si="16"/>
        <v>2786.52</v>
      </c>
      <c r="L57" s="36">
        <f t="shared" si="6"/>
        <v>2786.52</v>
      </c>
      <c r="M57" s="36">
        <f t="shared" si="7"/>
        <v>2786.52</v>
      </c>
      <c r="N57" s="37">
        <f t="shared" si="0"/>
        <v>35.380000000000003</v>
      </c>
      <c r="O57" s="37">
        <f t="shared" si="8"/>
        <v>35.380000000000003</v>
      </c>
      <c r="P57" s="38" t="s">
        <v>58</v>
      </c>
      <c r="Q57" s="41" t="s">
        <v>45</v>
      </c>
      <c r="R57" s="30">
        <f t="shared" si="19"/>
        <v>5.73</v>
      </c>
      <c r="S57" s="39" t="s">
        <v>40</v>
      </c>
      <c r="T57" s="26">
        <f t="shared" si="10"/>
        <v>8.6999999999999994E-2</v>
      </c>
      <c r="U57" s="26">
        <f t="shared" ref="U57:U64" si="32">U$3</f>
        <v>7.46</v>
      </c>
      <c r="V57" s="26">
        <v>0</v>
      </c>
      <c r="W57" s="26"/>
      <c r="X57" s="26">
        <f t="shared" si="13"/>
        <v>7.46</v>
      </c>
      <c r="Y57" s="26">
        <f t="shared" si="2"/>
        <v>1.4999999999999999E-2</v>
      </c>
      <c r="Z57" s="40"/>
    </row>
    <row r="58" spans="1:26" s="25" customFormat="1" ht="30" customHeight="1" x14ac:dyDescent="0.2">
      <c r="A58" s="26">
        <f t="shared" si="14"/>
        <v>47</v>
      </c>
      <c r="B58" s="42" t="s">
        <v>22</v>
      </c>
      <c r="C58" s="32">
        <v>7</v>
      </c>
      <c r="D58" s="86">
        <f t="shared" si="21"/>
        <v>23.75</v>
      </c>
      <c r="E58" s="33">
        <f t="shared" si="3"/>
        <v>739.67</v>
      </c>
      <c r="F58" s="33" t="s">
        <v>54</v>
      </c>
      <c r="G58" s="34">
        <f t="shared" si="4"/>
        <v>35.380000000000003</v>
      </c>
      <c r="H58" s="34">
        <f t="shared" si="5"/>
        <v>35.380000000000003</v>
      </c>
      <c r="I58" s="34">
        <f t="shared" si="15"/>
        <v>30.73</v>
      </c>
      <c r="J58" s="35" t="s">
        <v>37</v>
      </c>
      <c r="K58" s="36">
        <f t="shared" si="16"/>
        <v>2786.52</v>
      </c>
      <c r="L58" s="36">
        <f t="shared" si="6"/>
        <v>2786.52</v>
      </c>
      <c r="M58" s="36">
        <f t="shared" si="7"/>
        <v>2786.52</v>
      </c>
      <c r="N58" s="37">
        <f t="shared" si="0"/>
        <v>35.380000000000003</v>
      </c>
      <c r="O58" s="37">
        <f t="shared" si="8"/>
        <v>35.380000000000003</v>
      </c>
      <c r="P58" s="38" t="s">
        <v>58</v>
      </c>
      <c r="Q58" s="41" t="s">
        <v>45</v>
      </c>
      <c r="R58" s="30">
        <f t="shared" si="19"/>
        <v>5.73</v>
      </c>
      <c r="S58" s="39" t="s">
        <v>40</v>
      </c>
      <c r="T58" s="26">
        <f t="shared" si="10"/>
        <v>8.6999999999999994E-2</v>
      </c>
      <c r="U58" s="26">
        <f t="shared" si="32"/>
        <v>7.46</v>
      </c>
      <c r="V58" s="26">
        <v>0</v>
      </c>
      <c r="W58" s="26"/>
      <c r="X58" s="26">
        <f t="shared" si="13"/>
        <v>7.46</v>
      </c>
      <c r="Y58" s="26">
        <f t="shared" si="2"/>
        <v>1.4999999999999999E-2</v>
      </c>
      <c r="Z58" s="40"/>
    </row>
    <row r="59" spans="1:26" s="25" customFormat="1" ht="30" customHeight="1" x14ac:dyDescent="0.2">
      <c r="A59" s="26">
        <f t="shared" si="14"/>
        <v>48</v>
      </c>
      <c r="B59" s="42" t="s">
        <v>22</v>
      </c>
      <c r="C59" s="32">
        <v>8</v>
      </c>
      <c r="D59" s="86">
        <f t="shared" si="21"/>
        <v>23.75</v>
      </c>
      <c r="E59" s="33">
        <f t="shared" si="3"/>
        <v>739.67</v>
      </c>
      <c r="F59" s="33" t="s">
        <v>54</v>
      </c>
      <c r="G59" s="34">
        <f t="shared" si="4"/>
        <v>35.380000000000003</v>
      </c>
      <c r="H59" s="34">
        <f t="shared" si="5"/>
        <v>35.380000000000003</v>
      </c>
      <c r="I59" s="34">
        <f t="shared" si="15"/>
        <v>30.73</v>
      </c>
      <c r="J59" s="35" t="s">
        <v>37</v>
      </c>
      <c r="K59" s="36">
        <f t="shared" si="16"/>
        <v>2786.52</v>
      </c>
      <c r="L59" s="36">
        <f t="shared" si="6"/>
        <v>2786.52</v>
      </c>
      <c r="M59" s="36">
        <f t="shared" si="7"/>
        <v>2786.52</v>
      </c>
      <c r="N59" s="37">
        <f t="shared" si="0"/>
        <v>35.380000000000003</v>
      </c>
      <c r="O59" s="37">
        <f t="shared" si="8"/>
        <v>35.380000000000003</v>
      </c>
      <c r="P59" s="38" t="s">
        <v>58</v>
      </c>
      <c r="Q59" s="30" t="str">
        <f>$Q$1</f>
        <v>5,73/6,59/2,52</v>
      </c>
      <c r="R59" s="30">
        <f t="shared" si="19"/>
        <v>5.73</v>
      </c>
      <c r="S59" s="39" t="s">
        <v>40</v>
      </c>
      <c r="T59" s="26">
        <f t="shared" si="10"/>
        <v>8.6999999999999994E-2</v>
      </c>
      <c r="U59" s="26">
        <f t="shared" si="32"/>
        <v>7.46</v>
      </c>
      <c r="V59" s="26">
        <v>0</v>
      </c>
      <c r="W59" s="26"/>
      <c r="X59" s="26">
        <f t="shared" si="13"/>
        <v>7.46</v>
      </c>
      <c r="Y59" s="26">
        <f t="shared" si="2"/>
        <v>1.4999999999999999E-2</v>
      </c>
      <c r="Z59" s="40"/>
    </row>
    <row r="60" spans="1:26" s="25" customFormat="1" ht="30" customHeight="1" x14ac:dyDescent="0.2">
      <c r="A60" s="26">
        <f t="shared" si="14"/>
        <v>49</v>
      </c>
      <c r="B60" s="42" t="s">
        <v>22</v>
      </c>
      <c r="C60" s="32">
        <v>9</v>
      </c>
      <c r="D60" s="86">
        <f t="shared" si="21"/>
        <v>23.75</v>
      </c>
      <c r="E60" s="33">
        <f t="shared" si="3"/>
        <v>739.67</v>
      </c>
      <c r="F60" s="33" t="s">
        <v>54</v>
      </c>
      <c r="G60" s="34">
        <f t="shared" si="4"/>
        <v>35.380000000000003</v>
      </c>
      <c r="H60" s="34">
        <f t="shared" si="5"/>
        <v>35.380000000000003</v>
      </c>
      <c r="I60" s="34">
        <f t="shared" si="15"/>
        <v>30.73</v>
      </c>
      <c r="J60" s="35" t="s">
        <v>37</v>
      </c>
      <c r="K60" s="36">
        <f t="shared" si="16"/>
        <v>2786.52</v>
      </c>
      <c r="L60" s="36">
        <f t="shared" si="6"/>
        <v>2786.52</v>
      </c>
      <c r="M60" s="36">
        <f t="shared" si="7"/>
        <v>2786.52</v>
      </c>
      <c r="N60" s="37">
        <f t="shared" si="0"/>
        <v>35.380000000000003</v>
      </c>
      <c r="O60" s="37">
        <f t="shared" si="8"/>
        <v>35.380000000000003</v>
      </c>
      <c r="P60" s="38" t="s">
        <v>58</v>
      </c>
      <c r="Q60" s="41" t="s">
        <v>45</v>
      </c>
      <c r="R60" s="30">
        <f t="shared" si="19"/>
        <v>5.73</v>
      </c>
      <c r="S60" s="39" t="s">
        <v>40</v>
      </c>
      <c r="T60" s="26">
        <f t="shared" si="10"/>
        <v>8.6999999999999994E-2</v>
      </c>
      <c r="U60" s="26">
        <f t="shared" si="32"/>
        <v>7.46</v>
      </c>
      <c r="V60" s="26">
        <v>0</v>
      </c>
      <c r="W60" s="26"/>
      <c r="X60" s="26">
        <f t="shared" si="13"/>
        <v>7.46</v>
      </c>
      <c r="Y60" s="26">
        <f t="shared" si="2"/>
        <v>1.4999999999999999E-2</v>
      </c>
      <c r="Z60" s="40"/>
    </row>
    <row r="61" spans="1:26" s="25" customFormat="1" ht="30" customHeight="1" x14ac:dyDescent="0.2">
      <c r="A61" s="26">
        <f t="shared" si="14"/>
        <v>50</v>
      </c>
      <c r="B61" s="42" t="s">
        <v>22</v>
      </c>
      <c r="C61" s="32">
        <v>10</v>
      </c>
      <c r="D61" s="86">
        <f t="shared" si="21"/>
        <v>23.75</v>
      </c>
      <c r="E61" s="33">
        <f t="shared" si="3"/>
        <v>739.67</v>
      </c>
      <c r="F61" s="33" t="s">
        <v>54</v>
      </c>
      <c r="G61" s="34">
        <f t="shared" si="4"/>
        <v>35.380000000000003</v>
      </c>
      <c r="H61" s="34">
        <f t="shared" si="5"/>
        <v>35.380000000000003</v>
      </c>
      <c r="I61" s="34">
        <f t="shared" si="15"/>
        <v>30.73</v>
      </c>
      <c r="J61" s="35" t="s">
        <v>37</v>
      </c>
      <c r="K61" s="36">
        <f t="shared" si="16"/>
        <v>2786.52</v>
      </c>
      <c r="L61" s="36">
        <f t="shared" si="6"/>
        <v>2786.52</v>
      </c>
      <c r="M61" s="36">
        <f t="shared" si="7"/>
        <v>2786.52</v>
      </c>
      <c r="N61" s="37">
        <f t="shared" si="0"/>
        <v>35.380000000000003</v>
      </c>
      <c r="O61" s="37">
        <f t="shared" si="8"/>
        <v>35.380000000000003</v>
      </c>
      <c r="P61" s="38" t="s">
        <v>58</v>
      </c>
      <c r="Q61" s="41" t="s">
        <v>45</v>
      </c>
      <c r="R61" s="30">
        <f t="shared" si="19"/>
        <v>5.73</v>
      </c>
      <c r="S61" s="39" t="s">
        <v>40</v>
      </c>
      <c r="T61" s="26">
        <f t="shared" si="10"/>
        <v>8.6999999999999994E-2</v>
      </c>
      <c r="U61" s="26">
        <f t="shared" si="32"/>
        <v>7.46</v>
      </c>
      <c r="V61" s="26">
        <v>0</v>
      </c>
      <c r="W61" s="26"/>
      <c r="X61" s="26">
        <f t="shared" si="13"/>
        <v>7.46</v>
      </c>
      <c r="Y61" s="26">
        <f t="shared" si="2"/>
        <v>1.4999999999999999E-2</v>
      </c>
      <c r="Z61" s="40"/>
    </row>
    <row r="62" spans="1:26" s="25" customFormat="1" ht="30" customHeight="1" x14ac:dyDescent="0.2">
      <c r="A62" s="26">
        <f t="shared" si="14"/>
        <v>51</v>
      </c>
      <c r="B62" s="42" t="s">
        <v>22</v>
      </c>
      <c r="C62" s="32">
        <v>12</v>
      </c>
      <c r="D62" s="86">
        <f t="shared" si="21"/>
        <v>23.75</v>
      </c>
      <c r="E62" s="33">
        <f t="shared" si="3"/>
        <v>739.67</v>
      </c>
      <c r="F62" s="33" t="s">
        <v>54</v>
      </c>
      <c r="G62" s="34">
        <f t="shared" si="4"/>
        <v>35.380000000000003</v>
      </c>
      <c r="H62" s="34">
        <f t="shared" si="5"/>
        <v>35.380000000000003</v>
      </c>
      <c r="I62" s="34">
        <f t="shared" si="15"/>
        <v>30.73</v>
      </c>
      <c r="J62" s="35" t="s">
        <v>37</v>
      </c>
      <c r="K62" s="36">
        <f t="shared" si="16"/>
        <v>2786.52</v>
      </c>
      <c r="L62" s="36">
        <f t="shared" si="6"/>
        <v>2786.52</v>
      </c>
      <c r="M62" s="36">
        <f t="shared" si="7"/>
        <v>2786.52</v>
      </c>
      <c r="N62" s="37">
        <f t="shared" si="0"/>
        <v>35.380000000000003</v>
      </c>
      <c r="O62" s="37">
        <f t="shared" si="8"/>
        <v>35.380000000000003</v>
      </c>
      <c r="P62" s="38" t="s">
        <v>58</v>
      </c>
      <c r="Q62" s="30" t="str">
        <f>$Q$1</f>
        <v>5,73/6,59/2,52</v>
      </c>
      <c r="R62" s="30">
        <f t="shared" si="19"/>
        <v>5.73</v>
      </c>
      <c r="S62" s="39" t="s">
        <v>40</v>
      </c>
      <c r="T62" s="26">
        <f t="shared" si="10"/>
        <v>8.6999999999999994E-2</v>
      </c>
      <c r="U62" s="26">
        <f t="shared" si="32"/>
        <v>7.46</v>
      </c>
      <c r="V62" s="26">
        <v>0</v>
      </c>
      <c r="W62" s="26"/>
      <c r="X62" s="26">
        <f t="shared" si="13"/>
        <v>7.46</v>
      </c>
      <c r="Y62" s="26">
        <f t="shared" si="2"/>
        <v>1.4999999999999999E-2</v>
      </c>
      <c r="Z62" s="40"/>
    </row>
    <row r="63" spans="1:26" s="25" customFormat="1" ht="30" customHeight="1" x14ac:dyDescent="0.2">
      <c r="A63" s="26">
        <f t="shared" si="14"/>
        <v>52</v>
      </c>
      <c r="B63" s="42" t="s">
        <v>22</v>
      </c>
      <c r="C63" s="32">
        <v>14</v>
      </c>
      <c r="D63" s="86">
        <f t="shared" si="21"/>
        <v>23.75</v>
      </c>
      <c r="E63" s="33">
        <f t="shared" si="3"/>
        <v>739.67</v>
      </c>
      <c r="F63" s="33" t="s">
        <v>54</v>
      </c>
      <c r="G63" s="34">
        <f t="shared" si="4"/>
        <v>35.380000000000003</v>
      </c>
      <c r="H63" s="34">
        <f t="shared" si="5"/>
        <v>35.380000000000003</v>
      </c>
      <c r="I63" s="34">
        <f t="shared" si="15"/>
        <v>30.73</v>
      </c>
      <c r="J63" s="35" t="s">
        <v>37</v>
      </c>
      <c r="K63" s="36">
        <f t="shared" si="16"/>
        <v>2786.52</v>
      </c>
      <c r="L63" s="36">
        <f t="shared" si="6"/>
        <v>2786.52</v>
      </c>
      <c r="M63" s="36">
        <f t="shared" si="7"/>
        <v>2786.52</v>
      </c>
      <c r="N63" s="37">
        <f t="shared" si="0"/>
        <v>35.380000000000003</v>
      </c>
      <c r="O63" s="37">
        <f t="shared" si="8"/>
        <v>35.380000000000003</v>
      </c>
      <c r="P63" s="38" t="s">
        <v>58</v>
      </c>
      <c r="Q63" s="30" t="str">
        <f>$Q$1</f>
        <v>5,73/6,59/2,52</v>
      </c>
      <c r="R63" s="30">
        <f t="shared" si="19"/>
        <v>5.73</v>
      </c>
      <c r="S63" s="39" t="s">
        <v>40</v>
      </c>
      <c r="T63" s="26">
        <f t="shared" si="10"/>
        <v>8.6999999999999994E-2</v>
      </c>
      <c r="U63" s="26">
        <f t="shared" si="32"/>
        <v>7.46</v>
      </c>
      <c r="V63" s="26">
        <v>0</v>
      </c>
      <c r="W63" s="26"/>
      <c r="X63" s="26">
        <f t="shared" si="13"/>
        <v>7.46</v>
      </c>
      <c r="Y63" s="26">
        <f t="shared" si="2"/>
        <v>1.4999999999999999E-2</v>
      </c>
      <c r="Z63" s="40"/>
    </row>
    <row r="64" spans="1:26" s="25" customFormat="1" ht="30" customHeight="1" x14ac:dyDescent="0.2">
      <c r="A64" s="26">
        <f t="shared" si="14"/>
        <v>53</v>
      </c>
      <c r="B64" s="42" t="s">
        <v>22</v>
      </c>
      <c r="C64" s="32">
        <v>16</v>
      </c>
      <c r="D64" s="86">
        <f t="shared" si="21"/>
        <v>23.75</v>
      </c>
      <c r="E64" s="33">
        <f t="shared" si="3"/>
        <v>739.67</v>
      </c>
      <c r="F64" s="33" t="s">
        <v>54</v>
      </c>
      <c r="G64" s="34">
        <f t="shared" si="4"/>
        <v>35.380000000000003</v>
      </c>
      <c r="H64" s="34">
        <f t="shared" si="5"/>
        <v>35.380000000000003</v>
      </c>
      <c r="I64" s="34">
        <f t="shared" si="15"/>
        <v>30.73</v>
      </c>
      <c r="J64" s="35" t="s">
        <v>37</v>
      </c>
      <c r="K64" s="36">
        <f t="shared" si="16"/>
        <v>2786.52</v>
      </c>
      <c r="L64" s="36">
        <f t="shared" si="6"/>
        <v>2786.52</v>
      </c>
      <c r="M64" s="36">
        <f t="shared" si="7"/>
        <v>2786.52</v>
      </c>
      <c r="N64" s="37">
        <f t="shared" si="0"/>
        <v>35.380000000000003</v>
      </c>
      <c r="O64" s="37">
        <f t="shared" si="8"/>
        <v>35.380000000000003</v>
      </c>
      <c r="P64" s="38" t="s">
        <v>58</v>
      </c>
      <c r="Q64" s="41" t="s">
        <v>45</v>
      </c>
      <c r="R64" s="30">
        <f t="shared" si="19"/>
        <v>5.73</v>
      </c>
      <c r="S64" s="39" t="s">
        <v>40</v>
      </c>
      <c r="T64" s="26">
        <f t="shared" si="10"/>
        <v>8.6999999999999994E-2</v>
      </c>
      <c r="U64" s="26">
        <f t="shared" si="32"/>
        <v>7.46</v>
      </c>
      <c r="V64" s="26">
        <v>0</v>
      </c>
      <c r="W64" s="26"/>
      <c r="X64" s="26">
        <f t="shared" si="13"/>
        <v>7.46</v>
      </c>
      <c r="Y64" s="26">
        <f t="shared" si="2"/>
        <v>1.4999999999999999E-2</v>
      </c>
      <c r="Z64" s="40"/>
    </row>
    <row r="65" spans="1:26" s="25" customFormat="1" ht="30" customHeight="1" x14ac:dyDescent="0.2">
      <c r="A65" s="26">
        <f t="shared" si="14"/>
        <v>54</v>
      </c>
      <c r="B65" s="45" t="s">
        <v>18</v>
      </c>
      <c r="C65" s="46">
        <v>1</v>
      </c>
      <c r="D65" s="87">
        <v>24.29</v>
      </c>
      <c r="E65" s="47">
        <f t="shared" si="3"/>
        <v>739.67</v>
      </c>
      <c r="F65" s="33" t="s">
        <v>54</v>
      </c>
      <c r="G65" s="48">
        <v>36</v>
      </c>
      <c r="H65" s="48">
        <f>G65</f>
        <v>36</v>
      </c>
      <c r="I65" s="48">
        <v>37.5</v>
      </c>
      <c r="J65" s="49" t="s">
        <v>49</v>
      </c>
      <c r="K65" s="50">
        <v>1986.01</v>
      </c>
      <c r="L65" s="50">
        <f t="shared" si="6"/>
        <v>1986.01</v>
      </c>
      <c r="M65" s="50">
        <f t="shared" si="7"/>
        <v>1986.01</v>
      </c>
      <c r="N65" s="51">
        <f t="shared" si="0"/>
        <v>36</v>
      </c>
      <c r="O65" s="51">
        <f t="shared" si="8"/>
        <v>36</v>
      </c>
      <c r="P65" s="52" t="s">
        <v>49</v>
      </c>
      <c r="Q65" s="41" t="s">
        <v>45</v>
      </c>
      <c r="R65" s="30">
        <f>$R$2</f>
        <v>4.01</v>
      </c>
      <c r="S65" s="53" t="s">
        <v>49</v>
      </c>
      <c r="T65" s="54">
        <f t="shared" si="10"/>
        <v>8.6999999999999994E-2</v>
      </c>
      <c r="U65" s="54">
        <f>U$2</f>
        <v>4.29</v>
      </c>
      <c r="V65" s="54">
        <f t="shared" ref="V65" si="33">IF(U65=4.29,V$2,0)</f>
        <v>3.17</v>
      </c>
      <c r="W65" s="55">
        <f>$W$1</f>
        <v>5.2999999999999999E-2</v>
      </c>
      <c r="X65" s="26">
        <f t="shared" si="13"/>
        <v>7.46</v>
      </c>
      <c r="Y65" s="54">
        <f t="shared" si="2"/>
        <v>1.4999999999999999E-2</v>
      </c>
      <c r="Z65" s="40"/>
    </row>
    <row r="66" spans="1:26" s="25" customFormat="1" ht="30" customHeight="1" x14ac:dyDescent="0.2">
      <c r="A66" s="26">
        <f t="shared" si="14"/>
        <v>55</v>
      </c>
      <c r="B66" s="45" t="s">
        <v>18</v>
      </c>
      <c r="C66" s="46">
        <v>2</v>
      </c>
      <c r="D66" s="87">
        <v>35.200000000000003</v>
      </c>
      <c r="E66" s="47">
        <f t="shared" si="3"/>
        <v>739.67</v>
      </c>
      <c r="F66" s="33" t="s">
        <v>54</v>
      </c>
      <c r="G66" s="48">
        <f>G65</f>
        <v>36</v>
      </c>
      <c r="H66" s="48">
        <f>G65</f>
        <v>36</v>
      </c>
      <c r="I66" s="48">
        <f>I65</f>
        <v>37.5</v>
      </c>
      <c r="J66" s="49" t="s">
        <v>49</v>
      </c>
      <c r="K66" s="50">
        <f>K65</f>
        <v>1986.01</v>
      </c>
      <c r="L66" s="50">
        <f t="shared" si="6"/>
        <v>1986.01</v>
      </c>
      <c r="M66" s="50">
        <f t="shared" si="7"/>
        <v>1986.01</v>
      </c>
      <c r="N66" s="51">
        <f t="shared" si="0"/>
        <v>36</v>
      </c>
      <c r="O66" s="51">
        <f t="shared" si="8"/>
        <v>36</v>
      </c>
      <c r="P66" s="52" t="s">
        <v>49</v>
      </c>
      <c r="Q66" s="56" t="str">
        <f t="shared" ref="Q66" si="34">$Q$2</f>
        <v>4,01/4,61/1,76</v>
      </c>
      <c r="R66" s="30">
        <f>$R$2</f>
        <v>4.01</v>
      </c>
      <c r="S66" s="53" t="s">
        <v>49</v>
      </c>
      <c r="T66" s="54">
        <f t="shared" si="10"/>
        <v>8.6999999999999994E-2</v>
      </c>
      <c r="U66" s="54">
        <f>U$1</f>
        <v>4.33</v>
      </c>
      <c r="V66" s="54">
        <f>IF(U66=4.33,V$1,0)</f>
        <v>3.23</v>
      </c>
      <c r="W66" s="55">
        <f>$W$1</f>
        <v>5.2999999999999999E-2</v>
      </c>
      <c r="X66" s="26">
        <f t="shared" si="13"/>
        <v>7.5600000000000005</v>
      </c>
      <c r="Y66" s="54">
        <f t="shared" si="2"/>
        <v>1.4999999999999999E-2</v>
      </c>
      <c r="Z66" s="40"/>
    </row>
    <row r="67" spans="1:26" s="25" customFormat="1" ht="30" customHeight="1" x14ac:dyDescent="0.2">
      <c r="A67" s="26">
        <f t="shared" si="14"/>
        <v>56</v>
      </c>
      <c r="B67" s="42" t="s">
        <v>17</v>
      </c>
      <c r="C67" s="32">
        <v>11</v>
      </c>
      <c r="D67" s="86">
        <f t="shared" ref="D67:D72" si="35">$D$34</f>
        <v>23.75</v>
      </c>
      <c r="E67" s="33">
        <f t="shared" si="3"/>
        <v>739.67</v>
      </c>
      <c r="F67" s="33" t="s">
        <v>54</v>
      </c>
      <c r="G67" s="34">
        <f t="shared" ref="G67:G105" si="36">$N$12</f>
        <v>35.380000000000003</v>
      </c>
      <c r="H67" s="34">
        <f t="shared" si="5"/>
        <v>35.380000000000003</v>
      </c>
      <c r="I67" s="34">
        <f t="shared" ref="I67:I105" si="37">$I$12</f>
        <v>30.73</v>
      </c>
      <c r="J67" s="35" t="s">
        <v>37</v>
      </c>
      <c r="K67" s="36"/>
      <c r="L67" s="36">
        <f t="shared" si="6"/>
        <v>0</v>
      </c>
      <c r="M67" s="36">
        <f t="shared" si="7"/>
        <v>0</v>
      </c>
      <c r="N67" s="37"/>
      <c r="O67" s="37">
        <f t="shared" si="8"/>
        <v>0</v>
      </c>
      <c r="P67" s="38" t="s">
        <v>47</v>
      </c>
      <c r="Q67" s="41" t="s">
        <v>45</v>
      </c>
      <c r="R67" s="30">
        <f t="shared" ref="R67:R76" si="38">$R$1</f>
        <v>5.73</v>
      </c>
      <c r="S67" s="39" t="s">
        <v>40</v>
      </c>
      <c r="T67" s="26">
        <f t="shared" si="10"/>
        <v>8.6999999999999994E-2</v>
      </c>
      <c r="U67" s="26">
        <f t="shared" ref="U67:U74" si="39">U$3</f>
        <v>7.46</v>
      </c>
      <c r="V67" s="26">
        <v>0</v>
      </c>
      <c r="W67" s="26"/>
      <c r="X67" s="26">
        <f t="shared" si="13"/>
        <v>7.46</v>
      </c>
      <c r="Y67" s="26">
        <v>1.4999999999999999E-2</v>
      </c>
      <c r="Z67" s="40"/>
    </row>
    <row r="68" spans="1:26" s="25" customFormat="1" ht="30" customHeight="1" x14ac:dyDescent="0.2">
      <c r="A68" s="26">
        <f t="shared" si="14"/>
        <v>57</v>
      </c>
      <c r="B68" s="42" t="s">
        <v>17</v>
      </c>
      <c r="C68" s="32">
        <v>12</v>
      </c>
      <c r="D68" s="86">
        <f t="shared" si="35"/>
        <v>23.75</v>
      </c>
      <c r="E68" s="33">
        <f t="shared" si="3"/>
        <v>739.67</v>
      </c>
      <c r="F68" s="33" t="s">
        <v>54</v>
      </c>
      <c r="G68" s="34">
        <f t="shared" si="36"/>
        <v>35.380000000000003</v>
      </c>
      <c r="H68" s="34">
        <f t="shared" si="5"/>
        <v>35.380000000000003</v>
      </c>
      <c r="I68" s="34">
        <f t="shared" si="37"/>
        <v>30.73</v>
      </c>
      <c r="J68" s="35" t="s">
        <v>37</v>
      </c>
      <c r="K68" s="36"/>
      <c r="L68" s="36">
        <f t="shared" si="6"/>
        <v>0</v>
      </c>
      <c r="M68" s="36">
        <f t="shared" si="7"/>
        <v>0</v>
      </c>
      <c r="N68" s="37"/>
      <c r="O68" s="37">
        <f t="shared" si="8"/>
        <v>0</v>
      </c>
      <c r="P68" s="38" t="s">
        <v>47</v>
      </c>
      <c r="Q68" s="41" t="s">
        <v>45</v>
      </c>
      <c r="R68" s="30">
        <f t="shared" si="38"/>
        <v>5.73</v>
      </c>
      <c r="S68" s="39" t="s">
        <v>40</v>
      </c>
      <c r="T68" s="26">
        <f t="shared" si="10"/>
        <v>8.6999999999999994E-2</v>
      </c>
      <c r="U68" s="26">
        <f t="shared" si="39"/>
        <v>7.46</v>
      </c>
      <c r="V68" s="26">
        <v>0</v>
      </c>
      <c r="W68" s="26"/>
      <c r="X68" s="26">
        <f t="shared" si="13"/>
        <v>7.46</v>
      </c>
      <c r="Y68" s="26">
        <v>1.4999999999999999E-2</v>
      </c>
      <c r="Z68" s="40"/>
    </row>
    <row r="69" spans="1:26" s="25" customFormat="1" ht="30" customHeight="1" x14ac:dyDescent="0.2">
      <c r="A69" s="26">
        <f t="shared" si="14"/>
        <v>58</v>
      </c>
      <c r="B69" s="42" t="s">
        <v>17</v>
      </c>
      <c r="C69" s="32">
        <v>13</v>
      </c>
      <c r="D69" s="86">
        <f t="shared" si="35"/>
        <v>23.75</v>
      </c>
      <c r="E69" s="33">
        <f t="shared" si="3"/>
        <v>739.67</v>
      </c>
      <c r="F69" s="33" t="s">
        <v>54</v>
      </c>
      <c r="G69" s="34">
        <f t="shared" si="36"/>
        <v>35.380000000000003</v>
      </c>
      <c r="H69" s="34">
        <f t="shared" si="5"/>
        <v>35.380000000000003</v>
      </c>
      <c r="I69" s="34">
        <f t="shared" si="37"/>
        <v>30.73</v>
      </c>
      <c r="J69" s="35" t="s">
        <v>37</v>
      </c>
      <c r="K69" s="36"/>
      <c r="L69" s="36">
        <f t="shared" si="6"/>
        <v>0</v>
      </c>
      <c r="M69" s="36">
        <f t="shared" si="7"/>
        <v>0</v>
      </c>
      <c r="N69" s="37"/>
      <c r="O69" s="37">
        <f t="shared" si="8"/>
        <v>0</v>
      </c>
      <c r="P69" s="38" t="s">
        <v>47</v>
      </c>
      <c r="Q69" s="41" t="s">
        <v>45</v>
      </c>
      <c r="R69" s="30">
        <f t="shared" si="38"/>
        <v>5.73</v>
      </c>
      <c r="S69" s="39" t="s">
        <v>40</v>
      </c>
      <c r="T69" s="26">
        <f t="shared" si="10"/>
        <v>8.6999999999999994E-2</v>
      </c>
      <c r="U69" s="26">
        <f t="shared" si="39"/>
        <v>7.46</v>
      </c>
      <c r="V69" s="26">
        <v>0</v>
      </c>
      <c r="W69" s="26"/>
      <c r="X69" s="26">
        <f t="shared" si="13"/>
        <v>7.46</v>
      </c>
      <c r="Y69" s="26">
        <v>1.4999999999999999E-2</v>
      </c>
      <c r="Z69" s="40"/>
    </row>
    <row r="70" spans="1:26" s="25" customFormat="1" ht="30" customHeight="1" x14ac:dyDescent="0.2">
      <c r="A70" s="26">
        <f t="shared" si="14"/>
        <v>59</v>
      </c>
      <c r="B70" s="42" t="s">
        <v>17</v>
      </c>
      <c r="C70" s="32">
        <v>14</v>
      </c>
      <c r="D70" s="86">
        <f t="shared" si="35"/>
        <v>23.75</v>
      </c>
      <c r="E70" s="33">
        <f t="shared" si="3"/>
        <v>739.67</v>
      </c>
      <c r="F70" s="33" t="s">
        <v>54</v>
      </c>
      <c r="G70" s="34">
        <f t="shared" si="36"/>
        <v>35.380000000000003</v>
      </c>
      <c r="H70" s="34">
        <f t="shared" si="5"/>
        <v>35.380000000000003</v>
      </c>
      <c r="I70" s="34">
        <f t="shared" si="37"/>
        <v>30.73</v>
      </c>
      <c r="J70" s="35" t="s">
        <v>37</v>
      </c>
      <c r="K70" s="36"/>
      <c r="L70" s="36">
        <f t="shared" si="6"/>
        <v>0</v>
      </c>
      <c r="M70" s="36">
        <f t="shared" si="7"/>
        <v>0</v>
      </c>
      <c r="N70" s="37"/>
      <c r="O70" s="37">
        <f t="shared" si="8"/>
        <v>0</v>
      </c>
      <c r="P70" s="38" t="s">
        <v>47</v>
      </c>
      <c r="Q70" s="41" t="s">
        <v>45</v>
      </c>
      <c r="R70" s="30">
        <f t="shared" si="38"/>
        <v>5.73</v>
      </c>
      <c r="S70" s="39" t="s">
        <v>40</v>
      </c>
      <c r="T70" s="26">
        <f t="shared" si="10"/>
        <v>8.6999999999999994E-2</v>
      </c>
      <c r="U70" s="26">
        <f t="shared" si="39"/>
        <v>7.46</v>
      </c>
      <c r="V70" s="26">
        <v>0</v>
      </c>
      <c r="W70" s="26"/>
      <c r="X70" s="26">
        <f t="shared" si="13"/>
        <v>7.46</v>
      </c>
      <c r="Y70" s="26">
        <v>1.4999999999999999E-2</v>
      </c>
      <c r="Z70" s="40"/>
    </row>
    <row r="71" spans="1:26" s="25" customFormat="1" ht="30" customHeight="1" x14ac:dyDescent="0.2">
      <c r="A71" s="26">
        <f t="shared" si="14"/>
        <v>60</v>
      </c>
      <c r="B71" s="42" t="s">
        <v>17</v>
      </c>
      <c r="C71" s="32">
        <v>16</v>
      </c>
      <c r="D71" s="86">
        <f t="shared" si="35"/>
        <v>23.75</v>
      </c>
      <c r="E71" s="33">
        <f t="shared" si="3"/>
        <v>739.67</v>
      </c>
      <c r="F71" s="33" t="s">
        <v>54</v>
      </c>
      <c r="G71" s="34">
        <f t="shared" si="36"/>
        <v>35.380000000000003</v>
      </c>
      <c r="H71" s="34">
        <f t="shared" si="5"/>
        <v>35.380000000000003</v>
      </c>
      <c r="I71" s="34">
        <f t="shared" si="37"/>
        <v>30.73</v>
      </c>
      <c r="J71" s="35" t="s">
        <v>37</v>
      </c>
      <c r="K71" s="36"/>
      <c r="L71" s="36">
        <f t="shared" si="6"/>
        <v>0</v>
      </c>
      <c r="M71" s="36">
        <f t="shared" si="7"/>
        <v>0</v>
      </c>
      <c r="N71" s="37"/>
      <c r="O71" s="37">
        <f t="shared" si="8"/>
        <v>0</v>
      </c>
      <c r="P71" s="38" t="s">
        <v>47</v>
      </c>
      <c r="Q71" s="41" t="s">
        <v>45</v>
      </c>
      <c r="R71" s="30">
        <f t="shared" si="38"/>
        <v>5.73</v>
      </c>
      <c r="S71" s="39" t="s">
        <v>40</v>
      </c>
      <c r="T71" s="26">
        <f t="shared" si="10"/>
        <v>8.6999999999999994E-2</v>
      </c>
      <c r="U71" s="26">
        <f t="shared" si="39"/>
        <v>7.46</v>
      </c>
      <c r="V71" s="26">
        <v>0</v>
      </c>
      <c r="W71" s="26"/>
      <c r="X71" s="26">
        <f t="shared" si="13"/>
        <v>7.46</v>
      </c>
      <c r="Y71" s="26">
        <v>1.4999999999999999E-2</v>
      </c>
      <c r="Z71" s="40"/>
    </row>
    <row r="72" spans="1:26" s="25" customFormat="1" ht="30" customHeight="1" x14ac:dyDescent="0.2">
      <c r="A72" s="26">
        <f t="shared" si="14"/>
        <v>61</v>
      </c>
      <c r="B72" s="42" t="s">
        <v>17</v>
      </c>
      <c r="C72" s="32">
        <v>18</v>
      </c>
      <c r="D72" s="86">
        <f t="shared" si="35"/>
        <v>23.75</v>
      </c>
      <c r="E72" s="33">
        <f t="shared" si="3"/>
        <v>739.67</v>
      </c>
      <c r="F72" s="33" t="s">
        <v>54</v>
      </c>
      <c r="G72" s="34">
        <f t="shared" si="36"/>
        <v>35.380000000000003</v>
      </c>
      <c r="H72" s="34">
        <f t="shared" si="5"/>
        <v>35.380000000000003</v>
      </c>
      <c r="I72" s="34">
        <f t="shared" si="37"/>
        <v>30.73</v>
      </c>
      <c r="J72" s="35" t="s">
        <v>37</v>
      </c>
      <c r="K72" s="36"/>
      <c r="L72" s="36">
        <f t="shared" si="6"/>
        <v>0</v>
      </c>
      <c r="M72" s="36">
        <f t="shared" si="7"/>
        <v>0</v>
      </c>
      <c r="N72" s="37"/>
      <c r="O72" s="37">
        <f t="shared" si="8"/>
        <v>0</v>
      </c>
      <c r="P72" s="38" t="s">
        <v>47</v>
      </c>
      <c r="Q72" s="41" t="s">
        <v>45</v>
      </c>
      <c r="R72" s="30">
        <f t="shared" si="38"/>
        <v>5.73</v>
      </c>
      <c r="S72" s="39" t="s">
        <v>40</v>
      </c>
      <c r="T72" s="26">
        <f t="shared" si="10"/>
        <v>8.6999999999999994E-2</v>
      </c>
      <c r="U72" s="26">
        <f t="shared" si="39"/>
        <v>7.46</v>
      </c>
      <c r="V72" s="26">
        <v>0</v>
      </c>
      <c r="W72" s="26"/>
      <c r="X72" s="26">
        <f t="shared" si="13"/>
        <v>7.46</v>
      </c>
      <c r="Y72" s="26">
        <v>1.4999999999999999E-2</v>
      </c>
      <c r="Z72" s="40"/>
    </row>
    <row r="73" spans="1:26" s="25" customFormat="1" ht="30" customHeight="1" x14ac:dyDescent="0.2">
      <c r="A73" s="26">
        <f t="shared" si="14"/>
        <v>62</v>
      </c>
      <c r="B73" s="42" t="s">
        <v>11</v>
      </c>
      <c r="C73" s="32">
        <v>9</v>
      </c>
      <c r="D73" s="86">
        <v>13.09</v>
      </c>
      <c r="E73" s="33">
        <f t="shared" si="3"/>
        <v>739.67</v>
      </c>
      <c r="F73" s="33" t="s">
        <v>54</v>
      </c>
      <c r="G73" s="34">
        <f t="shared" si="36"/>
        <v>35.380000000000003</v>
      </c>
      <c r="H73" s="34">
        <f t="shared" si="5"/>
        <v>35.380000000000003</v>
      </c>
      <c r="I73" s="34">
        <f t="shared" si="37"/>
        <v>30.73</v>
      </c>
      <c r="J73" s="35" t="s">
        <v>37</v>
      </c>
      <c r="K73" s="36">
        <f t="shared" ref="K73:K90" si="40">$K$12</f>
        <v>2786.52</v>
      </c>
      <c r="L73" s="36">
        <f t="shared" si="6"/>
        <v>2786.52</v>
      </c>
      <c r="M73" s="36">
        <f t="shared" si="7"/>
        <v>2786.52</v>
      </c>
      <c r="N73" s="37">
        <f t="shared" si="0"/>
        <v>35.380000000000003</v>
      </c>
      <c r="O73" s="37">
        <f t="shared" si="8"/>
        <v>35.380000000000003</v>
      </c>
      <c r="P73" s="38" t="s">
        <v>58</v>
      </c>
      <c r="Q73" s="30" t="str">
        <f>$Q$1</f>
        <v>5,73/6,59/2,52</v>
      </c>
      <c r="R73" s="30">
        <f t="shared" si="38"/>
        <v>5.73</v>
      </c>
      <c r="S73" s="39" t="s">
        <v>40</v>
      </c>
      <c r="T73" s="26">
        <f t="shared" si="10"/>
        <v>8.6999999999999994E-2</v>
      </c>
      <c r="U73" s="26">
        <f t="shared" si="39"/>
        <v>7.46</v>
      </c>
      <c r="V73" s="26">
        <v>0</v>
      </c>
      <c r="W73" s="26"/>
      <c r="X73" s="26">
        <f t="shared" si="13"/>
        <v>7.46</v>
      </c>
      <c r="Y73" s="26">
        <f>$Y$1</f>
        <v>1.4999999999999999E-2</v>
      </c>
      <c r="Z73" s="40"/>
    </row>
    <row r="74" spans="1:26" s="25" customFormat="1" ht="30" customHeight="1" x14ac:dyDescent="0.2">
      <c r="A74" s="26">
        <f t="shared" si="14"/>
        <v>63</v>
      </c>
      <c r="B74" s="42" t="s">
        <v>11</v>
      </c>
      <c r="C74" s="32">
        <v>11</v>
      </c>
      <c r="D74" s="86">
        <f>D73</f>
        <v>13.09</v>
      </c>
      <c r="E74" s="33">
        <f t="shared" si="3"/>
        <v>739.67</v>
      </c>
      <c r="F74" s="33" t="s">
        <v>54</v>
      </c>
      <c r="G74" s="34">
        <f t="shared" si="36"/>
        <v>35.380000000000003</v>
      </c>
      <c r="H74" s="34">
        <f t="shared" si="5"/>
        <v>35.380000000000003</v>
      </c>
      <c r="I74" s="34">
        <f t="shared" si="37"/>
        <v>30.73</v>
      </c>
      <c r="J74" s="35" t="s">
        <v>37</v>
      </c>
      <c r="K74" s="36">
        <f t="shared" si="40"/>
        <v>2786.52</v>
      </c>
      <c r="L74" s="36">
        <f t="shared" si="6"/>
        <v>2786.52</v>
      </c>
      <c r="M74" s="36">
        <f t="shared" si="7"/>
        <v>2786.52</v>
      </c>
      <c r="N74" s="37">
        <f t="shared" si="0"/>
        <v>35.380000000000003</v>
      </c>
      <c r="O74" s="37">
        <f t="shared" si="8"/>
        <v>35.380000000000003</v>
      </c>
      <c r="P74" s="38" t="s">
        <v>58</v>
      </c>
      <c r="Q74" s="30" t="str">
        <f>$Q$1</f>
        <v>5,73/6,59/2,52</v>
      </c>
      <c r="R74" s="30">
        <f t="shared" si="38"/>
        <v>5.73</v>
      </c>
      <c r="S74" s="39" t="s">
        <v>40</v>
      </c>
      <c r="T74" s="26">
        <f t="shared" si="10"/>
        <v>8.6999999999999994E-2</v>
      </c>
      <c r="U74" s="26">
        <f t="shared" si="39"/>
        <v>7.46</v>
      </c>
      <c r="V74" s="26">
        <v>0</v>
      </c>
      <c r="W74" s="26"/>
      <c r="X74" s="26">
        <f t="shared" si="13"/>
        <v>7.46</v>
      </c>
      <c r="Y74" s="26">
        <f>$Y$1</f>
        <v>1.4999999999999999E-2</v>
      </c>
      <c r="Z74" s="40"/>
    </row>
    <row r="75" spans="1:26" s="25" customFormat="1" ht="30" customHeight="1" x14ac:dyDescent="0.2">
      <c r="A75" s="26">
        <f t="shared" si="14"/>
        <v>64</v>
      </c>
      <c r="B75" s="42" t="s">
        <v>11</v>
      </c>
      <c r="C75" s="32">
        <v>12</v>
      </c>
      <c r="D75" s="86">
        <f>$D$34</f>
        <v>23.75</v>
      </c>
      <c r="E75" s="33">
        <f t="shared" si="3"/>
        <v>739.67</v>
      </c>
      <c r="F75" s="33" t="s">
        <v>54</v>
      </c>
      <c r="G75" s="34">
        <f t="shared" si="36"/>
        <v>35.380000000000003</v>
      </c>
      <c r="H75" s="34">
        <f t="shared" si="5"/>
        <v>35.380000000000003</v>
      </c>
      <c r="I75" s="34">
        <f t="shared" si="37"/>
        <v>30.73</v>
      </c>
      <c r="J75" s="35" t="s">
        <v>37</v>
      </c>
      <c r="K75" s="36">
        <f t="shared" si="40"/>
        <v>2786.52</v>
      </c>
      <c r="L75" s="36">
        <f t="shared" si="6"/>
        <v>2786.52</v>
      </c>
      <c r="M75" s="36">
        <f t="shared" si="7"/>
        <v>2786.52</v>
      </c>
      <c r="N75" s="37">
        <f t="shared" si="0"/>
        <v>35.380000000000003</v>
      </c>
      <c r="O75" s="37">
        <f t="shared" si="8"/>
        <v>35.380000000000003</v>
      </c>
      <c r="P75" s="38" t="s">
        <v>58</v>
      </c>
      <c r="Q75" s="30" t="str">
        <f>$Q$1</f>
        <v>5,73/6,59/2,52</v>
      </c>
      <c r="R75" s="30">
        <f t="shared" si="38"/>
        <v>5.73</v>
      </c>
      <c r="S75" s="39" t="s">
        <v>40</v>
      </c>
      <c r="T75" s="26">
        <f t="shared" si="10"/>
        <v>8.6999999999999994E-2</v>
      </c>
      <c r="U75" s="26">
        <f t="shared" ref="U75:U76" si="41">U$2</f>
        <v>4.29</v>
      </c>
      <c r="V75" s="26">
        <f t="shared" ref="V75:V76" si="42">IF(U75=4.29,V$2,0)</f>
        <v>3.17</v>
      </c>
      <c r="W75" s="26">
        <f>$W$2</f>
        <v>5.9900000000000002E-2</v>
      </c>
      <c r="X75" s="26">
        <f t="shared" si="13"/>
        <v>7.46</v>
      </c>
      <c r="Y75" s="26">
        <f>$Y$1</f>
        <v>1.4999999999999999E-2</v>
      </c>
      <c r="Z75" s="40"/>
    </row>
    <row r="76" spans="1:26" s="25" customFormat="1" ht="30" customHeight="1" x14ac:dyDescent="0.2">
      <c r="A76" s="26">
        <f t="shared" si="14"/>
        <v>65</v>
      </c>
      <c r="B76" s="42" t="s">
        <v>11</v>
      </c>
      <c r="C76" s="32">
        <v>13</v>
      </c>
      <c r="D76" s="86">
        <v>28.73</v>
      </c>
      <c r="E76" s="33">
        <f t="shared" si="3"/>
        <v>739.67</v>
      </c>
      <c r="F76" s="33" t="s">
        <v>54</v>
      </c>
      <c r="G76" s="34">
        <f t="shared" si="36"/>
        <v>35.380000000000003</v>
      </c>
      <c r="H76" s="34">
        <f t="shared" si="5"/>
        <v>35.380000000000003</v>
      </c>
      <c r="I76" s="34">
        <f t="shared" si="37"/>
        <v>30.73</v>
      </c>
      <c r="J76" s="35" t="s">
        <v>37</v>
      </c>
      <c r="K76" s="36">
        <f t="shared" si="40"/>
        <v>2786.52</v>
      </c>
      <c r="L76" s="36">
        <f t="shared" si="6"/>
        <v>2786.52</v>
      </c>
      <c r="M76" s="36">
        <f t="shared" si="7"/>
        <v>2786.52</v>
      </c>
      <c r="N76" s="37">
        <f t="shared" ref="N76:N95" si="43">G76</f>
        <v>35.380000000000003</v>
      </c>
      <c r="O76" s="37">
        <f t="shared" si="8"/>
        <v>35.380000000000003</v>
      </c>
      <c r="P76" s="38" t="s">
        <v>58</v>
      </c>
      <c r="Q76" s="30" t="str">
        <f>$Q$1</f>
        <v>5,73/6,59/2,52</v>
      </c>
      <c r="R76" s="30">
        <f t="shared" si="38"/>
        <v>5.73</v>
      </c>
      <c r="S76" s="39" t="s">
        <v>40</v>
      </c>
      <c r="T76" s="26">
        <f t="shared" si="10"/>
        <v>8.6999999999999994E-2</v>
      </c>
      <c r="U76" s="26">
        <f t="shared" si="41"/>
        <v>4.29</v>
      </c>
      <c r="V76" s="26">
        <f t="shared" si="42"/>
        <v>3.17</v>
      </c>
      <c r="W76" s="26">
        <f>$W$3</f>
        <v>6.4899999999999999E-2</v>
      </c>
      <c r="X76" s="26">
        <f t="shared" si="13"/>
        <v>7.46</v>
      </c>
      <c r="Y76" s="26">
        <f>$Y$1</f>
        <v>1.4999999999999999E-2</v>
      </c>
      <c r="Z76" s="40"/>
    </row>
    <row r="77" spans="1:26" s="25" customFormat="1" ht="30" customHeight="1" x14ac:dyDescent="0.2">
      <c r="A77" s="26">
        <f t="shared" si="14"/>
        <v>66</v>
      </c>
      <c r="B77" s="42" t="s">
        <v>11</v>
      </c>
      <c r="C77" s="32">
        <v>15</v>
      </c>
      <c r="D77" s="86">
        <v>33.46</v>
      </c>
      <c r="E77" s="33">
        <f t="shared" ref="E77:E105" si="44">$E$12</f>
        <v>739.67</v>
      </c>
      <c r="F77" s="33" t="s">
        <v>54</v>
      </c>
      <c r="G77" s="34">
        <f t="shared" si="36"/>
        <v>35.380000000000003</v>
      </c>
      <c r="H77" s="34">
        <f t="shared" si="5"/>
        <v>35.380000000000003</v>
      </c>
      <c r="I77" s="34">
        <f t="shared" si="37"/>
        <v>30.73</v>
      </c>
      <c r="J77" s="35" t="s">
        <v>37</v>
      </c>
      <c r="K77" s="36">
        <f t="shared" si="40"/>
        <v>2786.52</v>
      </c>
      <c r="L77" s="36">
        <f t="shared" si="6"/>
        <v>2786.52</v>
      </c>
      <c r="M77" s="36">
        <f t="shared" si="7"/>
        <v>2786.52</v>
      </c>
      <c r="N77" s="37">
        <f t="shared" si="43"/>
        <v>35.380000000000003</v>
      </c>
      <c r="O77" s="37">
        <f t="shared" si="8"/>
        <v>35.380000000000003</v>
      </c>
      <c r="P77" s="38" t="s">
        <v>58</v>
      </c>
      <c r="Q77" s="30" t="str">
        <f>$Q$2</f>
        <v>4,01/4,61/1,76</v>
      </c>
      <c r="R77" s="30" t="str">
        <f>$Q$2</f>
        <v>4,01/4,61/1,76</v>
      </c>
      <c r="S77" s="39" t="s">
        <v>40</v>
      </c>
      <c r="T77" s="26">
        <f t="shared" ref="T77:T105" si="45">$T$12</f>
        <v>8.6999999999999994E-2</v>
      </c>
      <c r="U77" s="26">
        <f>U$1</f>
        <v>4.33</v>
      </c>
      <c r="V77" s="26">
        <f>IF(U77=4.33,V$1,0)</f>
        <v>3.23</v>
      </c>
      <c r="W77" s="26">
        <f>$W$2</f>
        <v>5.9900000000000002E-2</v>
      </c>
      <c r="X77" s="26">
        <f t="shared" ref="X77:X105" si="46">U77+V77</f>
        <v>7.5600000000000005</v>
      </c>
      <c r="Y77" s="26" t="s">
        <v>26</v>
      </c>
      <c r="Z77" s="40"/>
    </row>
    <row r="78" spans="1:26" s="25" customFormat="1" ht="30" customHeight="1" x14ac:dyDescent="0.2">
      <c r="A78" s="26">
        <f t="shared" ref="A78:A105" si="47">A77+1</f>
        <v>67</v>
      </c>
      <c r="B78" s="42" t="s">
        <v>23</v>
      </c>
      <c r="C78" s="32">
        <v>10</v>
      </c>
      <c r="D78" s="86">
        <v>18.170000000000002</v>
      </c>
      <c r="E78" s="33">
        <f t="shared" si="44"/>
        <v>739.67</v>
      </c>
      <c r="F78" s="33" t="s">
        <v>54</v>
      </c>
      <c r="G78" s="34">
        <f t="shared" si="36"/>
        <v>35.380000000000003</v>
      </c>
      <c r="H78" s="34">
        <f t="shared" si="5"/>
        <v>35.380000000000003</v>
      </c>
      <c r="I78" s="34">
        <f t="shared" si="37"/>
        <v>30.73</v>
      </c>
      <c r="J78" s="35" t="s">
        <v>37</v>
      </c>
      <c r="K78" s="36">
        <f t="shared" si="40"/>
        <v>2786.52</v>
      </c>
      <c r="L78" s="36">
        <f t="shared" si="6"/>
        <v>2786.52</v>
      </c>
      <c r="M78" s="36">
        <f t="shared" si="7"/>
        <v>2786.52</v>
      </c>
      <c r="N78" s="37">
        <f t="shared" si="43"/>
        <v>35.380000000000003</v>
      </c>
      <c r="O78" s="37">
        <f t="shared" si="8"/>
        <v>35.380000000000003</v>
      </c>
      <c r="P78" s="38" t="s">
        <v>58</v>
      </c>
      <c r="Q78" s="41" t="s">
        <v>45</v>
      </c>
      <c r="R78" s="30">
        <f t="shared" ref="R78:R90" si="48">$R$1</f>
        <v>5.73</v>
      </c>
      <c r="S78" s="39" t="s">
        <v>40</v>
      </c>
      <c r="T78" s="26">
        <f t="shared" si="45"/>
        <v>8.6999999999999994E-2</v>
      </c>
      <c r="U78" s="26">
        <f>U$3</f>
        <v>7.46</v>
      </c>
      <c r="V78" s="26">
        <v>0</v>
      </c>
      <c r="W78" s="26"/>
      <c r="X78" s="26">
        <f t="shared" si="46"/>
        <v>7.46</v>
      </c>
      <c r="Y78" s="26">
        <f t="shared" ref="Y78:Y90" si="49">$Y$1</f>
        <v>1.4999999999999999E-2</v>
      </c>
      <c r="Z78" s="40"/>
    </row>
    <row r="79" spans="1:26" s="25" customFormat="1" ht="30" customHeight="1" x14ac:dyDescent="0.2">
      <c r="A79" s="26">
        <f t="shared" si="47"/>
        <v>68</v>
      </c>
      <c r="B79" s="42" t="s">
        <v>24</v>
      </c>
      <c r="C79" s="32">
        <v>1</v>
      </c>
      <c r="D79" s="86">
        <f t="shared" ref="D79:D84" si="50">$D$12</f>
        <v>30.79</v>
      </c>
      <c r="E79" s="33">
        <f t="shared" si="44"/>
        <v>739.67</v>
      </c>
      <c r="F79" s="33" t="s">
        <v>54</v>
      </c>
      <c r="G79" s="34">
        <f t="shared" si="36"/>
        <v>35.380000000000003</v>
      </c>
      <c r="H79" s="34">
        <f t="shared" si="5"/>
        <v>35.380000000000003</v>
      </c>
      <c r="I79" s="34">
        <f t="shared" si="37"/>
        <v>30.73</v>
      </c>
      <c r="J79" s="35" t="s">
        <v>37</v>
      </c>
      <c r="K79" s="36">
        <f t="shared" si="40"/>
        <v>2786.52</v>
      </c>
      <c r="L79" s="36">
        <f t="shared" si="6"/>
        <v>2786.52</v>
      </c>
      <c r="M79" s="36">
        <f t="shared" si="7"/>
        <v>2786.52</v>
      </c>
      <c r="N79" s="37">
        <f t="shared" si="43"/>
        <v>35.380000000000003</v>
      </c>
      <c r="O79" s="37">
        <f t="shared" si="8"/>
        <v>35.380000000000003</v>
      </c>
      <c r="P79" s="38" t="s">
        <v>58</v>
      </c>
      <c r="Q79" s="30" t="str">
        <f>$Q$1</f>
        <v>5,73/6,59/2,52</v>
      </c>
      <c r="R79" s="30">
        <f t="shared" si="48"/>
        <v>5.73</v>
      </c>
      <c r="S79" s="39" t="s">
        <v>40</v>
      </c>
      <c r="T79" s="26">
        <f t="shared" si="45"/>
        <v>8.6999999999999994E-2</v>
      </c>
      <c r="U79" s="26">
        <f t="shared" ref="U79:U84" si="51">U$1</f>
        <v>4.33</v>
      </c>
      <c r="V79" s="26">
        <f t="shared" ref="V79:V84" si="52">IF(U79=4.33,V$1,0)</f>
        <v>3.23</v>
      </c>
      <c r="W79" s="26">
        <f t="shared" ref="W79:W84" si="53">$W$3</f>
        <v>6.4899999999999999E-2</v>
      </c>
      <c r="X79" s="26">
        <f t="shared" si="46"/>
        <v>7.5600000000000005</v>
      </c>
      <c r="Y79" s="26">
        <f t="shared" si="49"/>
        <v>1.4999999999999999E-2</v>
      </c>
      <c r="Z79" s="40"/>
    </row>
    <row r="80" spans="1:26" s="25" customFormat="1" ht="30" customHeight="1" x14ac:dyDescent="0.2">
      <c r="A80" s="26">
        <f t="shared" si="47"/>
        <v>69</v>
      </c>
      <c r="B80" s="42" t="s">
        <v>24</v>
      </c>
      <c r="C80" s="32">
        <v>2</v>
      </c>
      <c r="D80" s="86">
        <f t="shared" si="50"/>
        <v>30.79</v>
      </c>
      <c r="E80" s="33">
        <f t="shared" si="44"/>
        <v>739.67</v>
      </c>
      <c r="F80" s="33" t="s">
        <v>54</v>
      </c>
      <c r="G80" s="34">
        <f t="shared" si="36"/>
        <v>35.380000000000003</v>
      </c>
      <c r="H80" s="34">
        <f t="shared" si="5"/>
        <v>35.380000000000003</v>
      </c>
      <c r="I80" s="34">
        <f t="shared" si="37"/>
        <v>30.73</v>
      </c>
      <c r="J80" s="35" t="s">
        <v>37</v>
      </c>
      <c r="K80" s="36">
        <f t="shared" si="40"/>
        <v>2786.52</v>
      </c>
      <c r="L80" s="36">
        <f t="shared" si="6"/>
        <v>2786.52</v>
      </c>
      <c r="M80" s="36">
        <f t="shared" si="7"/>
        <v>2786.52</v>
      </c>
      <c r="N80" s="37">
        <f t="shared" si="43"/>
        <v>35.380000000000003</v>
      </c>
      <c r="O80" s="37">
        <f t="shared" si="8"/>
        <v>35.380000000000003</v>
      </c>
      <c r="P80" s="38" t="s">
        <v>58</v>
      </c>
      <c r="Q80" s="30" t="str">
        <f>$Q$1</f>
        <v>5,73/6,59/2,52</v>
      </c>
      <c r="R80" s="30">
        <f t="shared" si="48"/>
        <v>5.73</v>
      </c>
      <c r="S80" s="39" t="s">
        <v>40</v>
      </c>
      <c r="T80" s="26">
        <f t="shared" si="45"/>
        <v>8.6999999999999994E-2</v>
      </c>
      <c r="U80" s="26">
        <f t="shared" si="51"/>
        <v>4.33</v>
      </c>
      <c r="V80" s="26">
        <f t="shared" si="52"/>
        <v>3.23</v>
      </c>
      <c r="W80" s="26">
        <f t="shared" si="53"/>
        <v>6.4899999999999999E-2</v>
      </c>
      <c r="X80" s="26">
        <f t="shared" si="46"/>
        <v>7.5600000000000005</v>
      </c>
      <c r="Y80" s="26">
        <f t="shared" si="49"/>
        <v>1.4999999999999999E-2</v>
      </c>
      <c r="Z80" s="40"/>
    </row>
    <row r="81" spans="1:26" s="25" customFormat="1" ht="30" customHeight="1" x14ac:dyDescent="0.2">
      <c r="A81" s="26">
        <f t="shared" si="47"/>
        <v>70</v>
      </c>
      <c r="B81" s="42" t="s">
        <v>24</v>
      </c>
      <c r="C81" s="32">
        <v>3</v>
      </c>
      <c r="D81" s="86">
        <f t="shared" si="50"/>
        <v>30.79</v>
      </c>
      <c r="E81" s="33">
        <f t="shared" si="44"/>
        <v>739.67</v>
      </c>
      <c r="F81" s="33" t="s">
        <v>54</v>
      </c>
      <c r="G81" s="34">
        <f t="shared" si="36"/>
        <v>35.380000000000003</v>
      </c>
      <c r="H81" s="34">
        <f t="shared" si="5"/>
        <v>35.380000000000003</v>
      </c>
      <c r="I81" s="34">
        <f t="shared" si="37"/>
        <v>30.73</v>
      </c>
      <c r="J81" s="35" t="s">
        <v>37</v>
      </c>
      <c r="K81" s="36">
        <f t="shared" si="40"/>
        <v>2786.52</v>
      </c>
      <c r="L81" s="36">
        <f t="shared" si="6"/>
        <v>2786.52</v>
      </c>
      <c r="M81" s="36">
        <f t="shared" si="7"/>
        <v>2786.52</v>
      </c>
      <c r="N81" s="37">
        <f t="shared" si="43"/>
        <v>35.380000000000003</v>
      </c>
      <c r="O81" s="37">
        <f t="shared" si="8"/>
        <v>35.380000000000003</v>
      </c>
      <c r="P81" s="38" t="s">
        <v>58</v>
      </c>
      <c r="Q81" s="30" t="str">
        <f>$Q$1</f>
        <v>5,73/6,59/2,52</v>
      </c>
      <c r="R81" s="30">
        <f t="shared" si="48"/>
        <v>5.73</v>
      </c>
      <c r="S81" s="39" t="s">
        <v>40</v>
      </c>
      <c r="T81" s="26">
        <f t="shared" si="45"/>
        <v>8.6999999999999994E-2</v>
      </c>
      <c r="U81" s="26">
        <f t="shared" si="51"/>
        <v>4.33</v>
      </c>
      <c r="V81" s="26">
        <f t="shared" si="52"/>
        <v>3.23</v>
      </c>
      <c r="W81" s="26">
        <f t="shared" si="53"/>
        <v>6.4899999999999999E-2</v>
      </c>
      <c r="X81" s="26">
        <f t="shared" si="46"/>
        <v>7.5600000000000005</v>
      </c>
      <c r="Y81" s="26">
        <f t="shared" si="49"/>
        <v>1.4999999999999999E-2</v>
      </c>
      <c r="Z81" s="40"/>
    </row>
    <row r="82" spans="1:26" s="25" customFormat="1" ht="30" customHeight="1" x14ac:dyDescent="0.2">
      <c r="A82" s="26">
        <f t="shared" si="47"/>
        <v>71</v>
      </c>
      <c r="B82" s="42" t="s">
        <v>24</v>
      </c>
      <c r="C82" s="32">
        <v>4</v>
      </c>
      <c r="D82" s="86">
        <f t="shared" si="50"/>
        <v>30.79</v>
      </c>
      <c r="E82" s="33">
        <f t="shared" si="44"/>
        <v>739.67</v>
      </c>
      <c r="F82" s="33" t="s">
        <v>54</v>
      </c>
      <c r="G82" s="34">
        <f t="shared" si="36"/>
        <v>35.380000000000003</v>
      </c>
      <c r="H82" s="34">
        <f t="shared" ref="H82:H95" si="54">G82</f>
        <v>35.380000000000003</v>
      </c>
      <c r="I82" s="34">
        <f t="shared" si="37"/>
        <v>30.73</v>
      </c>
      <c r="J82" s="35" t="s">
        <v>37</v>
      </c>
      <c r="K82" s="36">
        <f t="shared" si="40"/>
        <v>2786.52</v>
      </c>
      <c r="L82" s="36">
        <f t="shared" ref="L82:L95" si="55">K82</f>
        <v>2786.52</v>
      </c>
      <c r="M82" s="36">
        <f t="shared" ref="M82:M95" si="56">K82</f>
        <v>2786.52</v>
      </c>
      <c r="N82" s="37">
        <f t="shared" si="43"/>
        <v>35.380000000000003</v>
      </c>
      <c r="O82" s="37">
        <f t="shared" ref="O82:O95" si="57">N82</f>
        <v>35.380000000000003</v>
      </c>
      <c r="P82" s="38" t="s">
        <v>58</v>
      </c>
      <c r="Q82" s="30" t="str">
        <f>$Q$1</f>
        <v>5,73/6,59/2,52</v>
      </c>
      <c r="R82" s="30">
        <f t="shared" si="48"/>
        <v>5.73</v>
      </c>
      <c r="S82" s="39" t="s">
        <v>40</v>
      </c>
      <c r="T82" s="26">
        <f t="shared" si="45"/>
        <v>8.6999999999999994E-2</v>
      </c>
      <c r="U82" s="26">
        <f t="shared" si="51"/>
        <v>4.33</v>
      </c>
      <c r="V82" s="26">
        <f t="shared" si="52"/>
        <v>3.23</v>
      </c>
      <c r="W82" s="26">
        <f t="shared" si="53"/>
        <v>6.4899999999999999E-2</v>
      </c>
      <c r="X82" s="26">
        <f t="shared" si="46"/>
        <v>7.5600000000000005</v>
      </c>
      <c r="Y82" s="26">
        <f t="shared" si="49"/>
        <v>1.4999999999999999E-2</v>
      </c>
      <c r="Z82" s="40"/>
    </row>
    <row r="83" spans="1:26" s="25" customFormat="1" ht="30" customHeight="1" x14ac:dyDescent="0.2">
      <c r="A83" s="26">
        <f t="shared" si="47"/>
        <v>72</v>
      </c>
      <c r="B83" s="42" t="s">
        <v>24</v>
      </c>
      <c r="C83" s="32">
        <v>5</v>
      </c>
      <c r="D83" s="86">
        <f t="shared" si="50"/>
        <v>30.79</v>
      </c>
      <c r="E83" s="33">
        <f t="shared" si="44"/>
        <v>739.67</v>
      </c>
      <c r="F83" s="33" t="s">
        <v>54</v>
      </c>
      <c r="G83" s="34">
        <f t="shared" si="36"/>
        <v>35.380000000000003</v>
      </c>
      <c r="H83" s="34">
        <f t="shared" si="54"/>
        <v>35.380000000000003</v>
      </c>
      <c r="I83" s="34">
        <f t="shared" si="37"/>
        <v>30.73</v>
      </c>
      <c r="J83" s="35" t="s">
        <v>37</v>
      </c>
      <c r="K83" s="36">
        <f t="shared" si="40"/>
        <v>2786.52</v>
      </c>
      <c r="L83" s="36">
        <f t="shared" si="55"/>
        <v>2786.52</v>
      </c>
      <c r="M83" s="36">
        <f t="shared" si="56"/>
        <v>2786.52</v>
      </c>
      <c r="N83" s="37">
        <f t="shared" si="43"/>
        <v>35.380000000000003</v>
      </c>
      <c r="O83" s="37">
        <f t="shared" si="57"/>
        <v>35.380000000000003</v>
      </c>
      <c r="P83" s="38" t="s">
        <v>58</v>
      </c>
      <c r="Q83" s="41" t="s">
        <v>45</v>
      </c>
      <c r="R83" s="30">
        <f t="shared" si="48"/>
        <v>5.73</v>
      </c>
      <c r="S83" s="39" t="s">
        <v>40</v>
      </c>
      <c r="T83" s="26">
        <f t="shared" si="45"/>
        <v>8.6999999999999994E-2</v>
      </c>
      <c r="U83" s="26">
        <f t="shared" si="51"/>
        <v>4.33</v>
      </c>
      <c r="V83" s="26">
        <f t="shared" si="52"/>
        <v>3.23</v>
      </c>
      <c r="W83" s="26">
        <f t="shared" si="53"/>
        <v>6.4899999999999999E-2</v>
      </c>
      <c r="X83" s="26">
        <f t="shared" si="46"/>
        <v>7.5600000000000005</v>
      </c>
      <c r="Y83" s="26">
        <f t="shared" si="49"/>
        <v>1.4999999999999999E-2</v>
      </c>
      <c r="Z83" s="40"/>
    </row>
    <row r="84" spans="1:26" s="25" customFormat="1" ht="30" customHeight="1" x14ac:dyDescent="0.2">
      <c r="A84" s="26">
        <f t="shared" si="47"/>
        <v>73</v>
      </c>
      <c r="B84" s="42" t="s">
        <v>24</v>
      </c>
      <c r="C84" s="32">
        <v>6</v>
      </c>
      <c r="D84" s="86">
        <f t="shared" si="50"/>
        <v>30.79</v>
      </c>
      <c r="E84" s="33">
        <f t="shared" si="44"/>
        <v>739.67</v>
      </c>
      <c r="F84" s="33" t="s">
        <v>54</v>
      </c>
      <c r="G84" s="34">
        <f t="shared" si="36"/>
        <v>35.380000000000003</v>
      </c>
      <c r="H84" s="34">
        <f t="shared" si="54"/>
        <v>35.380000000000003</v>
      </c>
      <c r="I84" s="34">
        <f t="shared" si="37"/>
        <v>30.73</v>
      </c>
      <c r="J84" s="35" t="s">
        <v>37</v>
      </c>
      <c r="K84" s="36">
        <f t="shared" si="40"/>
        <v>2786.52</v>
      </c>
      <c r="L84" s="36">
        <f t="shared" si="55"/>
        <v>2786.52</v>
      </c>
      <c r="M84" s="36">
        <f t="shared" si="56"/>
        <v>2786.52</v>
      </c>
      <c r="N84" s="37">
        <f t="shared" si="43"/>
        <v>35.380000000000003</v>
      </c>
      <c r="O84" s="37">
        <f t="shared" si="57"/>
        <v>35.380000000000003</v>
      </c>
      <c r="P84" s="38" t="s">
        <v>58</v>
      </c>
      <c r="Q84" s="41" t="s">
        <v>45</v>
      </c>
      <c r="R84" s="30">
        <f t="shared" si="48"/>
        <v>5.73</v>
      </c>
      <c r="S84" s="39" t="s">
        <v>40</v>
      </c>
      <c r="T84" s="26">
        <f t="shared" si="45"/>
        <v>8.6999999999999994E-2</v>
      </c>
      <c r="U84" s="26">
        <f t="shared" si="51"/>
        <v>4.33</v>
      </c>
      <c r="V84" s="26">
        <f t="shared" si="52"/>
        <v>3.23</v>
      </c>
      <c r="W84" s="26">
        <f t="shared" si="53"/>
        <v>6.4899999999999999E-2</v>
      </c>
      <c r="X84" s="26">
        <f t="shared" si="46"/>
        <v>7.5600000000000005</v>
      </c>
      <c r="Y84" s="26">
        <f t="shared" si="49"/>
        <v>1.4999999999999999E-2</v>
      </c>
      <c r="Z84" s="40"/>
    </row>
    <row r="85" spans="1:26" s="25" customFormat="1" ht="30" customHeight="1" x14ac:dyDescent="0.2">
      <c r="A85" s="26">
        <f t="shared" si="47"/>
        <v>74</v>
      </c>
      <c r="B85" s="42" t="s">
        <v>25</v>
      </c>
      <c r="C85" s="32">
        <v>1</v>
      </c>
      <c r="D85" s="86">
        <f t="shared" ref="D85:D90" si="58">$D$34</f>
        <v>23.75</v>
      </c>
      <c r="E85" s="33">
        <f t="shared" si="44"/>
        <v>739.67</v>
      </c>
      <c r="F85" s="33" t="s">
        <v>54</v>
      </c>
      <c r="G85" s="34">
        <f t="shared" si="36"/>
        <v>35.380000000000003</v>
      </c>
      <c r="H85" s="34">
        <f t="shared" si="54"/>
        <v>35.380000000000003</v>
      </c>
      <c r="I85" s="34">
        <f t="shared" si="37"/>
        <v>30.73</v>
      </c>
      <c r="J85" s="35" t="s">
        <v>37</v>
      </c>
      <c r="K85" s="36">
        <f t="shared" si="40"/>
        <v>2786.52</v>
      </c>
      <c r="L85" s="36">
        <f t="shared" si="55"/>
        <v>2786.52</v>
      </c>
      <c r="M85" s="36">
        <f t="shared" si="56"/>
        <v>2786.52</v>
      </c>
      <c r="N85" s="37">
        <f t="shared" si="43"/>
        <v>35.380000000000003</v>
      </c>
      <c r="O85" s="37">
        <f t="shared" si="57"/>
        <v>35.380000000000003</v>
      </c>
      <c r="P85" s="38" t="s">
        <v>58</v>
      </c>
      <c r="Q85" s="41" t="s">
        <v>45</v>
      </c>
      <c r="R85" s="30">
        <f t="shared" si="48"/>
        <v>5.73</v>
      </c>
      <c r="S85" s="39" t="s">
        <v>40</v>
      </c>
      <c r="T85" s="26">
        <f t="shared" si="45"/>
        <v>8.6999999999999994E-2</v>
      </c>
      <c r="U85" s="26">
        <f>U$3</f>
        <v>7.46</v>
      </c>
      <c r="V85" s="26">
        <v>0</v>
      </c>
      <c r="W85" s="26"/>
      <c r="X85" s="26">
        <f t="shared" si="46"/>
        <v>7.46</v>
      </c>
      <c r="Y85" s="26">
        <f t="shared" si="49"/>
        <v>1.4999999999999999E-2</v>
      </c>
      <c r="Z85" s="40"/>
    </row>
    <row r="86" spans="1:26" s="25" customFormat="1" ht="30" customHeight="1" x14ac:dyDescent="0.2">
      <c r="A86" s="26">
        <f t="shared" si="47"/>
        <v>75</v>
      </c>
      <c r="B86" s="42" t="s">
        <v>25</v>
      </c>
      <c r="C86" s="32">
        <v>2</v>
      </c>
      <c r="D86" s="86">
        <f t="shared" si="58"/>
        <v>23.75</v>
      </c>
      <c r="E86" s="33">
        <f t="shared" si="44"/>
        <v>739.67</v>
      </c>
      <c r="F86" s="33" t="s">
        <v>54</v>
      </c>
      <c r="G86" s="34">
        <f t="shared" si="36"/>
        <v>35.380000000000003</v>
      </c>
      <c r="H86" s="34">
        <f t="shared" si="54"/>
        <v>35.380000000000003</v>
      </c>
      <c r="I86" s="34">
        <f t="shared" si="37"/>
        <v>30.73</v>
      </c>
      <c r="J86" s="35" t="s">
        <v>37</v>
      </c>
      <c r="K86" s="36">
        <f t="shared" si="40"/>
        <v>2786.52</v>
      </c>
      <c r="L86" s="36">
        <f t="shared" si="55"/>
        <v>2786.52</v>
      </c>
      <c r="M86" s="36">
        <f t="shared" si="56"/>
        <v>2786.52</v>
      </c>
      <c r="N86" s="37">
        <f t="shared" si="43"/>
        <v>35.380000000000003</v>
      </c>
      <c r="O86" s="37">
        <f t="shared" si="57"/>
        <v>35.380000000000003</v>
      </c>
      <c r="P86" s="38" t="s">
        <v>58</v>
      </c>
      <c r="Q86" s="41" t="s">
        <v>45</v>
      </c>
      <c r="R86" s="30">
        <f t="shared" si="48"/>
        <v>5.73</v>
      </c>
      <c r="S86" s="39" t="s">
        <v>40</v>
      </c>
      <c r="T86" s="26">
        <f t="shared" si="45"/>
        <v>8.6999999999999994E-2</v>
      </c>
      <c r="U86" s="26">
        <f t="shared" ref="U86" si="59">U$2</f>
        <v>4.29</v>
      </c>
      <c r="V86" s="26">
        <f t="shared" ref="V86" si="60">IF(U86=4.29,V$2,0)</f>
        <v>3.17</v>
      </c>
      <c r="W86" s="26">
        <f>$W$3</f>
        <v>6.4899999999999999E-2</v>
      </c>
      <c r="X86" s="26">
        <f t="shared" si="46"/>
        <v>7.46</v>
      </c>
      <c r="Y86" s="26">
        <f t="shared" si="49"/>
        <v>1.4999999999999999E-2</v>
      </c>
      <c r="Z86" s="40"/>
    </row>
    <row r="87" spans="1:26" s="25" customFormat="1" ht="30" customHeight="1" x14ac:dyDescent="0.2">
      <c r="A87" s="26">
        <f t="shared" si="47"/>
        <v>76</v>
      </c>
      <c r="B87" s="42" t="s">
        <v>25</v>
      </c>
      <c r="C87" s="32">
        <v>3</v>
      </c>
      <c r="D87" s="86">
        <f t="shared" si="58"/>
        <v>23.75</v>
      </c>
      <c r="E87" s="33">
        <f t="shared" si="44"/>
        <v>739.67</v>
      </c>
      <c r="F87" s="33" t="s">
        <v>54</v>
      </c>
      <c r="G87" s="34">
        <f t="shared" si="36"/>
        <v>35.380000000000003</v>
      </c>
      <c r="H87" s="34">
        <f t="shared" si="54"/>
        <v>35.380000000000003</v>
      </c>
      <c r="I87" s="34">
        <f t="shared" si="37"/>
        <v>30.73</v>
      </c>
      <c r="J87" s="35" t="s">
        <v>37</v>
      </c>
      <c r="K87" s="36">
        <f t="shared" si="40"/>
        <v>2786.52</v>
      </c>
      <c r="L87" s="36">
        <f t="shared" si="55"/>
        <v>2786.52</v>
      </c>
      <c r="M87" s="36">
        <f t="shared" si="56"/>
        <v>2786.52</v>
      </c>
      <c r="N87" s="37">
        <f t="shared" si="43"/>
        <v>35.380000000000003</v>
      </c>
      <c r="O87" s="37">
        <f t="shared" si="57"/>
        <v>35.380000000000003</v>
      </c>
      <c r="P87" s="38" t="s">
        <v>58</v>
      </c>
      <c r="Q87" s="41" t="s">
        <v>45</v>
      </c>
      <c r="R87" s="30">
        <f t="shared" si="48"/>
        <v>5.73</v>
      </c>
      <c r="S87" s="39" t="s">
        <v>40</v>
      </c>
      <c r="T87" s="26">
        <f t="shared" si="45"/>
        <v>8.6999999999999994E-2</v>
      </c>
      <c r="U87" s="26">
        <f t="shared" ref="U87:U88" si="61">U$3</f>
        <v>7.46</v>
      </c>
      <c r="V87" s="26">
        <v>0</v>
      </c>
      <c r="W87" s="26"/>
      <c r="X87" s="26">
        <f t="shared" si="46"/>
        <v>7.46</v>
      </c>
      <c r="Y87" s="26">
        <f t="shared" si="49"/>
        <v>1.4999999999999999E-2</v>
      </c>
      <c r="Z87" s="40"/>
    </row>
    <row r="88" spans="1:26" s="25" customFormat="1" ht="30" customHeight="1" x14ac:dyDescent="0.2">
      <c r="A88" s="26">
        <f t="shared" si="47"/>
        <v>77</v>
      </c>
      <c r="B88" s="42" t="s">
        <v>25</v>
      </c>
      <c r="C88" s="32">
        <v>4</v>
      </c>
      <c r="D88" s="86">
        <f t="shared" si="58"/>
        <v>23.75</v>
      </c>
      <c r="E88" s="33">
        <f t="shared" si="44"/>
        <v>739.67</v>
      </c>
      <c r="F88" s="33" t="s">
        <v>54</v>
      </c>
      <c r="G88" s="34">
        <f t="shared" si="36"/>
        <v>35.380000000000003</v>
      </c>
      <c r="H88" s="34">
        <f t="shared" si="54"/>
        <v>35.380000000000003</v>
      </c>
      <c r="I88" s="34">
        <f t="shared" si="37"/>
        <v>30.73</v>
      </c>
      <c r="J88" s="35" t="s">
        <v>37</v>
      </c>
      <c r="K88" s="36">
        <f t="shared" si="40"/>
        <v>2786.52</v>
      </c>
      <c r="L88" s="36">
        <f t="shared" si="55"/>
        <v>2786.52</v>
      </c>
      <c r="M88" s="36">
        <f t="shared" si="56"/>
        <v>2786.52</v>
      </c>
      <c r="N88" s="37">
        <f t="shared" si="43"/>
        <v>35.380000000000003</v>
      </c>
      <c r="O88" s="37">
        <f t="shared" si="57"/>
        <v>35.380000000000003</v>
      </c>
      <c r="P88" s="38" t="s">
        <v>58</v>
      </c>
      <c r="Q88" s="30" t="str">
        <f>$Q$1</f>
        <v>5,73/6,59/2,52</v>
      </c>
      <c r="R88" s="30">
        <f t="shared" si="48"/>
        <v>5.73</v>
      </c>
      <c r="S88" s="39" t="s">
        <v>40</v>
      </c>
      <c r="T88" s="26">
        <f t="shared" si="45"/>
        <v>8.6999999999999994E-2</v>
      </c>
      <c r="U88" s="26">
        <f t="shared" si="61"/>
        <v>7.46</v>
      </c>
      <c r="V88" s="26">
        <v>0</v>
      </c>
      <c r="W88" s="26"/>
      <c r="X88" s="26">
        <f t="shared" si="46"/>
        <v>7.46</v>
      </c>
      <c r="Y88" s="26">
        <f t="shared" si="49"/>
        <v>1.4999999999999999E-2</v>
      </c>
      <c r="Z88" s="40"/>
    </row>
    <row r="89" spans="1:26" s="25" customFormat="1" ht="30" customHeight="1" x14ac:dyDescent="0.2">
      <c r="A89" s="26">
        <f t="shared" si="47"/>
        <v>78</v>
      </c>
      <c r="B89" s="42" t="s">
        <v>25</v>
      </c>
      <c r="C89" s="32">
        <v>5</v>
      </c>
      <c r="D89" s="86">
        <f t="shared" si="58"/>
        <v>23.75</v>
      </c>
      <c r="E89" s="33">
        <f t="shared" si="44"/>
        <v>739.67</v>
      </c>
      <c r="F89" s="33" t="s">
        <v>54</v>
      </c>
      <c r="G89" s="34">
        <f t="shared" si="36"/>
        <v>35.380000000000003</v>
      </c>
      <c r="H89" s="34">
        <f t="shared" si="54"/>
        <v>35.380000000000003</v>
      </c>
      <c r="I89" s="34">
        <f t="shared" si="37"/>
        <v>30.73</v>
      </c>
      <c r="J89" s="35" t="s">
        <v>37</v>
      </c>
      <c r="K89" s="36">
        <f t="shared" si="40"/>
        <v>2786.52</v>
      </c>
      <c r="L89" s="36">
        <f t="shared" si="55"/>
        <v>2786.52</v>
      </c>
      <c r="M89" s="36">
        <f t="shared" si="56"/>
        <v>2786.52</v>
      </c>
      <c r="N89" s="37">
        <f t="shared" si="43"/>
        <v>35.380000000000003</v>
      </c>
      <c r="O89" s="37">
        <f t="shared" si="57"/>
        <v>35.380000000000003</v>
      </c>
      <c r="P89" s="38" t="s">
        <v>58</v>
      </c>
      <c r="Q89" s="41" t="s">
        <v>45</v>
      </c>
      <c r="R89" s="30">
        <f t="shared" si="48"/>
        <v>5.73</v>
      </c>
      <c r="S89" s="39" t="s">
        <v>40</v>
      </c>
      <c r="T89" s="26">
        <f t="shared" si="45"/>
        <v>8.6999999999999994E-2</v>
      </c>
      <c r="U89" s="26">
        <f t="shared" ref="U89" si="62">U$2</f>
        <v>4.29</v>
      </c>
      <c r="V89" s="26">
        <f t="shared" ref="V89" si="63">IF(U89=4.29,V$2,0)</f>
        <v>3.17</v>
      </c>
      <c r="W89" s="26">
        <f>$W$3</f>
        <v>6.4899999999999999E-2</v>
      </c>
      <c r="X89" s="26">
        <f t="shared" si="46"/>
        <v>7.46</v>
      </c>
      <c r="Y89" s="26">
        <f t="shared" si="49"/>
        <v>1.4999999999999999E-2</v>
      </c>
      <c r="Z89" s="40"/>
    </row>
    <row r="90" spans="1:26" s="25" customFormat="1" ht="30" customHeight="1" x14ac:dyDescent="0.2">
      <c r="A90" s="26">
        <f t="shared" si="47"/>
        <v>79</v>
      </c>
      <c r="B90" s="42" t="s">
        <v>25</v>
      </c>
      <c r="C90" s="32">
        <v>7</v>
      </c>
      <c r="D90" s="86">
        <f t="shared" si="58"/>
        <v>23.75</v>
      </c>
      <c r="E90" s="33">
        <f t="shared" si="44"/>
        <v>739.67</v>
      </c>
      <c r="F90" s="33" t="s">
        <v>54</v>
      </c>
      <c r="G90" s="34">
        <f t="shared" si="36"/>
        <v>35.380000000000003</v>
      </c>
      <c r="H90" s="34">
        <f t="shared" si="54"/>
        <v>35.380000000000003</v>
      </c>
      <c r="I90" s="34">
        <f t="shared" si="37"/>
        <v>30.73</v>
      </c>
      <c r="J90" s="35" t="s">
        <v>37</v>
      </c>
      <c r="K90" s="36">
        <f t="shared" si="40"/>
        <v>2786.52</v>
      </c>
      <c r="L90" s="36">
        <f t="shared" si="55"/>
        <v>2786.52</v>
      </c>
      <c r="M90" s="36">
        <f t="shared" si="56"/>
        <v>2786.52</v>
      </c>
      <c r="N90" s="37">
        <f t="shared" si="43"/>
        <v>35.380000000000003</v>
      </c>
      <c r="O90" s="37">
        <f t="shared" si="57"/>
        <v>35.380000000000003</v>
      </c>
      <c r="P90" s="38" t="s">
        <v>58</v>
      </c>
      <c r="Q90" s="30" t="str">
        <f>$Q$1</f>
        <v>5,73/6,59/2,52</v>
      </c>
      <c r="R90" s="30">
        <f t="shared" si="48"/>
        <v>5.73</v>
      </c>
      <c r="S90" s="39" t="s">
        <v>40</v>
      </c>
      <c r="T90" s="26">
        <f t="shared" si="45"/>
        <v>8.6999999999999994E-2</v>
      </c>
      <c r="U90" s="26">
        <f>U$3</f>
        <v>7.46</v>
      </c>
      <c r="V90" s="26">
        <v>0</v>
      </c>
      <c r="W90" s="26"/>
      <c r="X90" s="26">
        <f t="shared" si="46"/>
        <v>7.46</v>
      </c>
      <c r="Y90" s="26">
        <f t="shared" si="49"/>
        <v>1.4999999999999999E-2</v>
      </c>
      <c r="Z90" s="40"/>
    </row>
    <row r="91" spans="1:26" s="25" customFormat="1" ht="30" customHeight="1" x14ac:dyDescent="0.2">
      <c r="A91" s="26">
        <f t="shared" si="47"/>
        <v>80</v>
      </c>
      <c r="B91" s="42" t="s">
        <v>13</v>
      </c>
      <c r="C91" s="32">
        <v>3</v>
      </c>
      <c r="D91" s="86">
        <f>$D$77</f>
        <v>33.46</v>
      </c>
      <c r="E91" s="33">
        <f t="shared" si="44"/>
        <v>739.67</v>
      </c>
      <c r="F91" s="33" t="s">
        <v>54</v>
      </c>
      <c r="G91" s="34">
        <f t="shared" si="36"/>
        <v>35.380000000000003</v>
      </c>
      <c r="H91" s="34">
        <f t="shared" si="54"/>
        <v>35.380000000000003</v>
      </c>
      <c r="I91" s="34">
        <f t="shared" si="37"/>
        <v>30.73</v>
      </c>
      <c r="J91" s="35" t="s">
        <v>37</v>
      </c>
      <c r="K91" s="36">
        <v>2452.7800000000002</v>
      </c>
      <c r="L91" s="36">
        <f t="shared" si="55"/>
        <v>2452.7800000000002</v>
      </c>
      <c r="M91" s="36">
        <f t="shared" si="56"/>
        <v>2452.7800000000002</v>
      </c>
      <c r="N91" s="37">
        <f t="shared" si="43"/>
        <v>35.380000000000003</v>
      </c>
      <c r="O91" s="37">
        <f t="shared" si="57"/>
        <v>35.380000000000003</v>
      </c>
      <c r="P91" s="38" t="s">
        <v>46</v>
      </c>
      <c r="Q91" s="30" t="str">
        <f t="shared" ref="Q91:Q97" si="64">$Q$2</f>
        <v>4,01/4,61/1,76</v>
      </c>
      <c r="R91" s="30" t="str">
        <f>$Q$2</f>
        <v>4,01/4,61/1,76</v>
      </c>
      <c r="S91" s="39" t="s">
        <v>40</v>
      </c>
      <c r="T91" s="26">
        <f t="shared" si="45"/>
        <v>8.6999999999999994E-2</v>
      </c>
      <c r="U91" s="26">
        <f t="shared" ref="U91:U101" si="65">U$1</f>
        <v>4.33</v>
      </c>
      <c r="V91" s="26">
        <f t="shared" ref="V91:V98" si="66">IF(U91=4.33,V$1,0)</f>
        <v>3.23</v>
      </c>
      <c r="W91" s="26">
        <f>$W$2</f>
        <v>5.9900000000000002E-2</v>
      </c>
      <c r="X91" s="26">
        <f t="shared" si="46"/>
        <v>7.5600000000000005</v>
      </c>
      <c r="Y91" s="26" t="s">
        <v>26</v>
      </c>
      <c r="Z91" s="40"/>
    </row>
    <row r="92" spans="1:26" s="25" customFormat="1" ht="30" customHeight="1" x14ac:dyDescent="0.2">
      <c r="A92" s="26">
        <f t="shared" si="47"/>
        <v>81</v>
      </c>
      <c r="B92" s="42" t="s">
        <v>13</v>
      </c>
      <c r="C92" s="32">
        <v>6</v>
      </c>
      <c r="D92" s="86">
        <v>34.01</v>
      </c>
      <c r="E92" s="33">
        <f t="shared" si="44"/>
        <v>739.67</v>
      </c>
      <c r="F92" s="33" t="s">
        <v>54</v>
      </c>
      <c r="G92" s="34">
        <f t="shared" si="36"/>
        <v>35.380000000000003</v>
      </c>
      <c r="H92" s="34">
        <f t="shared" si="54"/>
        <v>35.380000000000003</v>
      </c>
      <c r="I92" s="34">
        <f t="shared" si="37"/>
        <v>30.73</v>
      </c>
      <c r="J92" s="35" t="s">
        <v>37</v>
      </c>
      <c r="K92" s="36">
        <f>K91</f>
        <v>2452.7800000000002</v>
      </c>
      <c r="L92" s="36">
        <f t="shared" si="55"/>
        <v>2452.7800000000002</v>
      </c>
      <c r="M92" s="36">
        <f t="shared" si="56"/>
        <v>2452.7800000000002</v>
      </c>
      <c r="N92" s="37">
        <f t="shared" si="43"/>
        <v>35.380000000000003</v>
      </c>
      <c r="O92" s="37">
        <f t="shared" si="57"/>
        <v>35.380000000000003</v>
      </c>
      <c r="P92" s="38" t="s">
        <v>46</v>
      </c>
      <c r="Q92" s="30" t="str">
        <f t="shared" si="64"/>
        <v>4,01/4,61/1,76</v>
      </c>
      <c r="R92" s="30">
        <f>$R$2</f>
        <v>4.01</v>
      </c>
      <c r="S92" s="39" t="s">
        <v>40</v>
      </c>
      <c r="T92" s="26">
        <f t="shared" si="45"/>
        <v>8.6999999999999994E-2</v>
      </c>
      <c r="U92" s="26">
        <f t="shared" si="65"/>
        <v>4.33</v>
      </c>
      <c r="V92" s="26">
        <f t="shared" si="66"/>
        <v>3.23</v>
      </c>
      <c r="W92" s="26">
        <f>$W$2</f>
        <v>5.9900000000000002E-2</v>
      </c>
      <c r="X92" s="26">
        <f t="shared" si="46"/>
        <v>7.5600000000000005</v>
      </c>
      <c r="Y92" s="26" t="s">
        <v>26</v>
      </c>
      <c r="Z92" s="40"/>
    </row>
    <row r="93" spans="1:26" s="25" customFormat="1" ht="30" customHeight="1" x14ac:dyDescent="0.2">
      <c r="A93" s="26">
        <f t="shared" si="47"/>
        <v>82</v>
      </c>
      <c r="B93" s="42" t="s">
        <v>13</v>
      </c>
      <c r="C93" s="32" t="s">
        <v>14</v>
      </c>
      <c r="D93" s="86">
        <f>$D$92</f>
        <v>34.01</v>
      </c>
      <c r="E93" s="33">
        <f t="shared" si="44"/>
        <v>739.67</v>
      </c>
      <c r="F93" s="33" t="s">
        <v>54</v>
      </c>
      <c r="G93" s="34">
        <f t="shared" si="36"/>
        <v>35.380000000000003</v>
      </c>
      <c r="H93" s="34">
        <f t="shared" si="54"/>
        <v>35.380000000000003</v>
      </c>
      <c r="I93" s="34">
        <f t="shared" si="37"/>
        <v>30.73</v>
      </c>
      <c r="J93" s="35" t="s">
        <v>37</v>
      </c>
      <c r="K93" s="36">
        <f>K92</f>
        <v>2452.7800000000002</v>
      </c>
      <c r="L93" s="36">
        <f t="shared" si="55"/>
        <v>2452.7800000000002</v>
      </c>
      <c r="M93" s="36">
        <f t="shared" si="56"/>
        <v>2452.7800000000002</v>
      </c>
      <c r="N93" s="37">
        <f t="shared" si="43"/>
        <v>35.380000000000003</v>
      </c>
      <c r="O93" s="37">
        <f t="shared" si="57"/>
        <v>35.380000000000003</v>
      </c>
      <c r="P93" s="38" t="s">
        <v>46</v>
      </c>
      <c r="Q93" s="30" t="str">
        <f t="shared" si="64"/>
        <v>4,01/4,61/1,76</v>
      </c>
      <c r="R93" s="30">
        <f>$R$2</f>
        <v>4.01</v>
      </c>
      <c r="S93" s="39" t="s">
        <v>40</v>
      </c>
      <c r="T93" s="26">
        <f t="shared" si="45"/>
        <v>8.6999999999999994E-2</v>
      </c>
      <c r="U93" s="26">
        <f t="shared" si="65"/>
        <v>4.33</v>
      </c>
      <c r="V93" s="26">
        <f t="shared" si="66"/>
        <v>3.23</v>
      </c>
      <c r="W93" s="26">
        <f>$W$2</f>
        <v>5.9900000000000002E-2</v>
      </c>
      <c r="X93" s="26">
        <f t="shared" si="46"/>
        <v>7.5600000000000005</v>
      </c>
      <c r="Y93" s="26" t="s">
        <v>26</v>
      </c>
      <c r="Z93" s="40"/>
    </row>
    <row r="94" spans="1:26" s="25" customFormat="1" ht="30" customHeight="1" x14ac:dyDescent="0.2">
      <c r="A94" s="26">
        <f t="shared" si="47"/>
        <v>83</v>
      </c>
      <c r="B94" s="42" t="s">
        <v>13</v>
      </c>
      <c r="C94" s="32">
        <v>8</v>
      </c>
      <c r="D94" s="86">
        <f>$D$92</f>
        <v>34.01</v>
      </c>
      <c r="E94" s="33">
        <f t="shared" si="44"/>
        <v>739.67</v>
      </c>
      <c r="F94" s="33" t="s">
        <v>54</v>
      </c>
      <c r="G94" s="34">
        <f t="shared" si="36"/>
        <v>35.380000000000003</v>
      </c>
      <c r="H94" s="34">
        <f t="shared" si="54"/>
        <v>35.380000000000003</v>
      </c>
      <c r="I94" s="34">
        <f t="shared" si="37"/>
        <v>30.73</v>
      </c>
      <c r="J94" s="35" t="s">
        <v>37</v>
      </c>
      <c r="K94" s="36">
        <f>K93</f>
        <v>2452.7800000000002</v>
      </c>
      <c r="L94" s="36">
        <f t="shared" si="55"/>
        <v>2452.7800000000002</v>
      </c>
      <c r="M94" s="36">
        <f t="shared" si="56"/>
        <v>2452.7800000000002</v>
      </c>
      <c r="N94" s="37">
        <f t="shared" si="43"/>
        <v>35.380000000000003</v>
      </c>
      <c r="O94" s="37">
        <f t="shared" si="57"/>
        <v>35.380000000000003</v>
      </c>
      <c r="P94" s="38" t="s">
        <v>46</v>
      </c>
      <c r="Q94" s="30" t="str">
        <f t="shared" si="64"/>
        <v>4,01/4,61/1,76</v>
      </c>
      <c r="R94" s="30">
        <f>$R$2</f>
        <v>4.01</v>
      </c>
      <c r="S94" s="39" t="s">
        <v>40</v>
      </c>
      <c r="T94" s="26">
        <f t="shared" si="45"/>
        <v>8.6999999999999994E-2</v>
      </c>
      <c r="U94" s="26">
        <f t="shared" si="65"/>
        <v>4.33</v>
      </c>
      <c r="V94" s="26">
        <f t="shared" si="66"/>
        <v>3.23</v>
      </c>
      <c r="W94" s="26">
        <f>$W$2</f>
        <v>5.9900000000000002E-2</v>
      </c>
      <c r="X94" s="26">
        <f t="shared" si="46"/>
        <v>7.5600000000000005</v>
      </c>
      <c r="Y94" s="26" t="s">
        <v>26</v>
      </c>
      <c r="Z94" s="40"/>
    </row>
    <row r="95" spans="1:26" s="25" customFormat="1" ht="30" customHeight="1" x14ac:dyDescent="0.2">
      <c r="A95" s="26">
        <f t="shared" si="47"/>
        <v>84</v>
      </c>
      <c r="B95" s="42" t="s">
        <v>13</v>
      </c>
      <c r="C95" s="32">
        <v>10</v>
      </c>
      <c r="D95" s="86">
        <f>$D$92</f>
        <v>34.01</v>
      </c>
      <c r="E95" s="33">
        <f t="shared" si="44"/>
        <v>739.67</v>
      </c>
      <c r="F95" s="33" t="s">
        <v>54</v>
      </c>
      <c r="G95" s="34">
        <f t="shared" si="36"/>
        <v>35.380000000000003</v>
      </c>
      <c r="H95" s="34">
        <f t="shared" si="54"/>
        <v>35.380000000000003</v>
      </c>
      <c r="I95" s="34">
        <f t="shared" si="37"/>
        <v>30.73</v>
      </c>
      <c r="J95" s="35" t="s">
        <v>37</v>
      </c>
      <c r="K95" s="36">
        <f>K94</f>
        <v>2452.7800000000002</v>
      </c>
      <c r="L95" s="36">
        <f t="shared" si="55"/>
        <v>2452.7800000000002</v>
      </c>
      <c r="M95" s="36">
        <f t="shared" si="56"/>
        <v>2452.7800000000002</v>
      </c>
      <c r="N95" s="37">
        <f t="shared" si="43"/>
        <v>35.380000000000003</v>
      </c>
      <c r="O95" s="37">
        <f t="shared" si="57"/>
        <v>35.380000000000003</v>
      </c>
      <c r="P95" s="38" t="s">
        <v>46</v>
      </c>
      <c r="Q95" s="30" t="str">
        <f t="shared" si="64"/>
        <v>4,01/4,61/1,76</v>
      </c>
      <c r="R95" s="30">
        <f>$R$2</f>
        <v>4.01</v>
      </c>
      <c r="S95" s="39" t="s">
        <v>40</v>
      </c>
      <c r="T95" s="26">
        <f t="shared" si="45"/>
        <v>8.6999999999999994E-2</v>
      </c>
      <c r="U95" s="26">
        <f t="shared" si="65"/>
        <v>4.33</v>
      </c>
      <c r="V95" s="26">
        <f t="shared" si="66"/>
        <v>3.23</v>
      </c>
      <c r="W95" s="26">
        <f>$W$2</f>
        <v>5.9900000000000002E-2</v>
      </c>
      <c r="X95" s="26">
        <f t="shared" si="46"/>
        <v>7.5600000000000005</v>
      </c>
      <c r="Y95" s="26" t="s">
        <v>26</v>
      </c>
      <c r="Z95" s="40"/>
    </row>
    <row r="96" spans="1:26" s="25" customFormat="1" ht="30" customHeight="1" x14ac:dyDescent="0.2">
      <c r="A96" s="26">
        <f t="shared" si="47"/>
        <v>85</v>
      </c>
      <c r="B96" s="42" t="s">
        <v>13</v>
      </c>
      <c r="C96" s="32">
        <v>4</v>
      </c>
      <c r="D96" s="86">
        <f>$D$77</f>
        <v>33.46</v>
      </c>
      <c r="E96" s="33">
        <f t="shared" si="44"/>
        <v>739.67</v>
      </c>
      <c r="F96" s="33" t="s">
        <v>54</v>
      </c>
      <c r="G96" s="34">
        <f t="shared" si="36"/>
        <v>35.380000000000003</v>
      </c>
      <c r="H96" s="34">
        <f t="shared" ref="H96:H105" si="67">G96</f>
        <v>35.380000000000003</v>
      </c>
      <c r="I96" s="34">
        <f t="shared" si="37"/>
        <v>30.73</v>
      </c>
      <c r="J96" s="35" t="s">
        <v>37</v>
      </c>
      <c r="K96" s="36">
        <f t="shared" ref="K96:K97" si="68">K95</f>
        <v>2452.7800000000002</v>
      </c>
      <c r="L96" s="36">
        <f t="shared" ref="L96:L103" si="69">K96</f>
        <v>2452.7800000000002</v>
      </c>
      <c r="M96" s="36">
        <f t="shared" ref="M96:M103" si="70">K96</f>
        <v>2452.7800000000002</v>
      </c>
      <c r="N96" s="37">
        <f t="shared" ref="N96:N103" si="71">G96</f>
        <v>35.380000000000003</v>
      </c>
      <c r="O96" s="37">
        <f t="shared" ref="O96:O103" si="72">N96</f>
        <v>35.380000000000003</v>
      </c>
      <c r="P96" s="38" t="s">
        <v>46</v>
      </c>
      <c r="Q96" s="30" t="str">
        <f t="shared" si="64"/>
        <v>4,01/4,61/1,76</v>
      </c>
      <c r="R96" s="30">
        <f t="shared" ref="R96:R97" si="73">$R$2</f>
        <v>4.01</v>
      </c>
      <c r="S96" s="39" t="s">
        <v>40</v>
      </c>
      <c r="T96" s="26">
        <f t="shared" si="45"/>
        <v>8.6999999999999994E-2</v>
      </c>
      <c r="U96" s="26">
        <f t="shared" si="65"/>
        <v>4.33</v>
      </c>
      <c r="V96" s="26">
        <f t="shared" si="66"/>
        <v>3.23</v>
      </c>
      <c r="W96" s="26">
        <f t="shared" ref="W96:W97" si="74">$W$2</f>
        <v>5.9900000000000002E-2</v>
      </c>
      <c r="X96" s="26">
        <f t="shared" si="46"/>
        <v>7.5600000000000005</v>
      </c>
      <c r="Y96" s="26" t="s">
        <v>26</v>
      </c>
      <c r="Z96" s="40"/>
    </row>
    <row r="97" spans="1:26" s="25" customFormat="1" ht="30" customHeight="1" x14ac:dyDescent="0.2">
      <c r="A97" s="26">
        <f t="shared" si="47"/>
        <v>86</v>
      </c>
      <c r="B97" s="42" t="s">
        <v>13</v>
      </c>
      <c r="C97" s="32" t="s">
        <v>63</v>
      </c>
      <c r="D97" s="86">
        <f>$D$77</f>
        <v>33.46</v>
      </c>
      <c r="E97" s="33">
        <f t="shared" si="44"/>
        <v>739.67</v>
      </c>
      <c r="F97" s="33" t="s">
        <v>54</v>
      </c>
      <c r="G97" s="34">
        <f t="shared" si="36"/>
        <v>35.380000000000003</v>
      </c>
      <c r="H97" s="34">
        <f t="shared" si="67"/>
        <v>35.380000000000003</v>
      </c>
      <c r="I97" s="34">
        <f t="shared" si="37"/>
        <v>30.73</v>
      </c>
      <c r="J97" s="35" t="s">
        <v>37</v>
      </c>
      <c r="K97" s="36">
        <f t="shared" si="68"/>
        <v>2452.7800000000002</v>
      </c>
      <c r="L97" s="36">
        <f t="shared" si="69"/>
        <v>2452.7800000000002</v>
      </c>
      <c r="M97" s="36">
        <f t="shared" si="70"/>
        <v>2452.7800000000002</v>
      </c>
      <c r="N97" s="37">
        <f t="shared" si="71"/>
        <v>35.380000000000003</v>
      </c>
      <c r="O97" s="37">
        <f t="shared" si="72"/>
        <v>35.380000000000003</v>
      </c>
      <c r="P97" s="38" t="s">
        <v>46</v>
      </c>
      <c r="Q97" s="30" t="str">
        <f t="shared" si="64"/>
        <v>4,01/4,61/1,76</v>
      </c>
      <c r="R97" s="30">
        <f t="shared" si="73"/>
        <v>4.01</v>
      </c>
      <c r="S97" s="39" t="s">
        <v>40</v>
      </c>
      <c r="T97" s="26">
        <f t="shared" si="45"/>
        <v>8.6999999999999994E-2</v>
      </c>
      <c r="U97" s="26">
        <f t="shared" si="65"/>
        <v>4.33</v>
      </c>
      <c r="V97" s="26">
        <f t="shared" si="66"/>
        <v>3.23</v>
      </c>
      <c r="W97" s="26">
        <f t="shared" si="74"/>
        <v>5.9900000000000002E-2</v>
      </c>
      <c r="X97" s="26">
        <f t="shared" si="46"/>
        <v>7.5600000000000005</v>
      </c>
      <c r="Y97" s="26" t="s">
        <v>26</v>
      </c>
      <c r="Z97" s="40"/>
    </row>
    <row r="98" spans="1:26" s="25" customFormat="1" ht="30" customHeight="1" x14ac:dyDescent="0.2">
      <c r="A98" s="26">
        <f t="shared" si="47"/>
        <v>87</v>
      </c>
      <c r="B98" s="42" t="s">
        <v>19</v>
      </c>
      <c r="C98" s="32" t="s">
        <v>64</v>
      </c>
      <c r="D98" s="86">
        <v>30.24</v>
      </c>
      <c r="E98" s="33">
        <f t="shared" si="44"/>
        <v>739.67</v>
      </c>
      <c r="F98" s="33" t="s">
        <v>54</v>
      </c>
      <c r="G98" s="34">
        <f t="shared" si="36"/>
        <v>35.380000000000003</v>
      </c>
      <c r="H98" s="34">
        <f t="shared" si="67"/>
        <v>35.380000000000003</v>
      </c>
      <c r="I98" s="34">
        <f t="shared" si="37"/>
        <v>30.73</v>
      </c>
      <c r="J98" s="35" t="s">
        <v>37</v>
      </c>
      <c r="K98" s="36">
        <f t="shared" ref="K98:K103" si="75">$K$12</f>
        <v>2786.52</v>
      </c>
      <c r="L98" s="36">
        <f t="shared" si="69"/>
        <v>2786.52</v>
      </c>
      <c r="M98" s="36">
        <f t="shared" si="70"/>
        <v>2786.52</v>
      </c>
      <c r="N98" s="37">
        <f t="shared" si="71"/>
        <v>35.380000000000003</v>
      </c>
      <c r="O98" s="37">
        <f t="shared" si="72"/>
        <v>35.380000000000003</v>
      </c>
      <c r="P98" s="38" t="s">
        <v>58</v>
      </c>
      <c r="Q98" s="30" t="str">
        <f>$Q$1</f>
        <v>5,73/6,59/2,52</v>
      </c>
      <c r="R98" s="30">
        <f>$R$1</f>
        <v>5.73</v>
      </c>
      <c r="S98" s="39" t="s">
        <v>40</v>
      </c>
      <c r="T98" s="26">
        <f t="shared" si="45"/>
        <v>8.6999999999999994E-2</v>
      </c>
      <c r="U98" s="26">
        <f t="shared" si="65"/>
        <v>4.33</v>
      </c>
      <c r="V98" s="26">
        <f t="shared" si="66"/>
        <v>3.23</v>
      </c>
      <c r="W98" s="26">
        <f>$W$3</f>
        <v>6.4899999999999999E-2</v>
      </c>
      <c r="X98" s="26">
        <f t="shared" si="46"/>
        <v>7.5600000000000005</v>
      </c>
      <c r="Y98" s="26">
        <v>1.4999999999999999E-2</v>
      </c>
      <c r="Z98" s="40"/>
    </row>
    <row r="99" spans="1:26" ht="31.5" x14ac:dyDescent="0.2">
      <c r="A99" s="26">
        <f t="shared" si="47"/>
        <v>88</v>
      </c>
      <c r="B99" s="42" t="s">
        <v>25</v>
      </c>
      <c r="C99" s="57">
        <v>6</v>
      </c>
      <c r="D99" s="86">
        <f>$D$16</f>
        <v>32.26</v>
      </c>
      <c r="E99" s="33">
        <f t="shared" si="44"/>
        <v>739.67</v>
      </c>
      <c r="F99" s="33" t="s">
        <v>54</v>
      </c>
      <c r="G99" s="34">
        <f t="shared" si="36"/>
        <v>35.380000000000003</v>
      </c>
      <c r="H99" s="34">
        <f t="shared" si="67"/>
        <v>35.380000000000003</v>
      </c>
      <c r="I99" s="34">
        <f t="shared" si="37"/>
        <v>30.73</v>
      </c>
      <c r="J99" s="35" t="s">
        <v>37</v>
      </c>
      <c r="K99" s="36">
        <f t="shared" si="75"/>
        <v>2786.52</v>
      </c>
      <c r="L99" s="36">
        <f t="shared" si="69"/>
        <v>2786.52</v>
      </c>
      <c r="M99" s="36">
        <f t="shared" si="70"/>
        <v>2786.52</v>
      </c>
      <c r="N99" s="37">
        <f t="shared" si="71"/>
        <v>35.380000000000003</v>
      </c>
      <c r="O99" s="37">
        <f t="shared" si="72"/>
        <v>35.380000000000003</v>
      </c>
      <c r="P99" s="38" t="s">
        <v>58</v>
      </c>
      <c r="Q99" s="41" t="s">
        <v>45</v>
      </c>
      <c r="R99" s="30">
        <f>$R$2</f>
        <v>4.01</v>
      </c>
      <c r="S99" s="39" t="s">
        <v>40</v>
      </c>
      <c r="T99" s="26">
        <f t="shared" si="45"/>
        <v>8.6999999999999994E-2</v>
      </c>
      <c r="U99" s="26">
        <f>U$2</f>
        <v>4.29</v>
      </c>
      <c r="V99" s="26">
        <f>IF(U99=4.29,V$2,0)</f>
        <v>3.17</v>
      </c>
      <c r="W99" s="26">
        <f>$W$3</f>
        <v>6.4899999999999999E-2</v>
      </c>
      <c r="X99" s="26">
        <f t="shared" si="46"/>
        <v>7.46</v>
      </c>
      <c r="Y99" s="26">
        <v>1.4999999999999999E-2</v>
      </c>
    </row>
    <row r="100" spans="1:26" ht="31.5" x14ac:dyDescent="0.2">
      <c r="A100" s="26">
        <f t="shared" si="47"/>
        <v>89</v>
      </c>
      <c r="B100" s="42" t="s">
        <v>60</v>
      </c>
      <c r="C100" s="57">
        <v>10</v>
      </c>
      <c r="D100" s="86">
        <f t="shared" ref="D100" si="76">$D$34</f>
        <v>23.75</v>
      </c>
      <c r="E100" s="33">
        <f t="shared" si="44"/>
        <v>739.67</v>
      </c>
      <c r="F100" s="33" t="s">
        <v>54</v>
      </c>
      <c r="G100" s="34">
        <f t="shared" si="36"/>
        <v>35.380000000000003</v>
      </c>
      <c r="H100" s="34">
        <f t="shared" si="67"/>
        <v>35.380000000000003</v>
      </c>
      <c r="I100" s="34">
        <f t="shared" si="37"/>
        <v>30.73</v>
      </c>
      <c r="J100" s="35" t="s">
        <v>37</v>
      </c>
      <c r="K100" s="36">
        <f t="shared" si="75"/>
        <v>2786.52</v>
      </c>
      <c r="L100" s="36">
        <f t="shared" si="69"/>
        <v>2786.52</v>
      </c>
      <c r="M100" s="36">
        <f t="shared" si="70"/>
        <v>2786.52</v>
      </c>
      <c r="N100" s="37">
        <f t="shared" si="71"/>
        <v>35.380000000000003</v>
      </c>
      <c r="O100" s="37">
        <f t="shared" si="72"/>
        <v>35.380000000000003</v>
      </c>
      <c r="P100" s="38" t="s">
        <v>58</v>
      </c>
      <c r="Q100" s="41" t="s">
        <v>45</v>
      </c>
      <c r="R100" s="30">
        <f t="shared" ref="R100:R105" si="77">$R$1</f>
        <v>5.73</v>
      </c>
      <c r="S100" s="39" t="s">
        <v>40</v>
      </c>
      <c r="T100" s="26">
        <f t="shared" si="45"/>
        <v>8.6999999999999994E-2</v>
      </c>
      <c r="U100" s="26">
        <f>U$2</f>
        <v>4.29</v>
      </c>
      <c r="V100" s="26">
        <f>IF(U100=4.29,V$2,0)</f>
        <v>3.17</v>
      </c>
      <c r="W100" s="26">
        <f>$W$2</f>
        <v>5.9900000000000002E-2</v>
      </c>
      <c r="X100" s="26">
        <f t="shared" si="46"/>
        <v>7.46</v>
      </c>
      <c r="Y100" s="26">
        <v>1.4999999999999999E-2</v>
      </c>
    </row>
    <row r="101" spans="1:26" ht="31.5" x14ac:dyDescent="0.2">
      <c r="A101" s="26">
        <f t="shared" si="47"/>
        <v>90</v>
      </c>
      <c r="B101" s="42" t="s">
        <v>11</v>
      </c>
      <c r="C101" s="58">
        <v>1</v>
      </c>
      <c r="D101" s="86">
        <v>8.64</v>
      </c>
      <c r="E101" s="33">
        <f t="shared" si="44"/>
        <v>739.67</v>
      </c>
      <c r="F101" s="33" t="s">
        <v>54</v>
      </c>
      <c r="G101" s="34">
        <f t="shared" si="36"/>
        <v>35.380000000000003</v>
      </c>
      <c r="H101" s="34">
        <f t="shared" si="67"/>
        <v>35.380000000000003</v>
      </c>
      <c r="I101" s="34">
        <f t="shared" si="37"/>
        <v>30.73</v>
      </c>
      <c r="J101" s="35" t="s">
        <v>37</v>
      </c>
      <c r="K101" s="36">
        <f t="shared" si="75"/>
        <v>2786.52</v>
      </c>
      <c r="L101" s="36">
        <f t="shared" si="69"/>
        <v>2786.52</v>
      </c>
      <c r="M101" s="36">
        <f t="shared" si="70"/>
        <v>2786.52</v>
      </c>
      <c r="N101" s="37">
        <f t="shared" si="71"/>
        <v>35.380000000000003</v>
      </c>
      <c r="O101" s="37">
        <f t="shared" si="72"/>
        <v>35.380000000000003</v>
      </c>
      <c r="P101" s="38" t="s">
        <v>58</v>
      </c>
      <c r="Q101" s="41" t="s">
        <v>45</v>
      </c>
      <c r="R101" s="30">
        <f t="shared" si="77"/>
        <v>5.73</v>
      </c>
      <c r="S101" s="39" t="s">
        <v>40</v>
      </c>
      <c r="T101" s="26">
        <f t="shared" si="45"/>
        <v>8.6999999999999994E-2</v>
      </c>
      <c r="U101" s="26">
        <f t="shared" si="65"/>
        <v>4.33</v>
      </c>
      <c r="V101" s="75">
        <v>0</v>
      </c>
      <c r="W101" s="75"/>
      <c r="X101" s="26">
        <f t="shared" si="46"/>
        <v>4.33</v>
      </c>
      <c r="Y101" s="26">
        <v>1.4999999999999999E-2</v>
      </c>
    </row>
    <row r="102" spans="1:26" ht="31.5" x14ac:dyDescent="0.2">
      <c r="A102" s="26">
        <f t="shared" si="47"/>
        <v>91</v>
      </c>
      <c r="B102" s="42" t="s">
        <v>11</v>
      </c>
      <c r="C102" s="58">
        <v>2</v>
      </c>
      <c r="D102" s="86">
        <f>$D$101</f>
        <v>8.64</v>
      </c>
      <c r="E102" s="33">
        <f t="shared" si="44"/>
        <v>739.67</v>
      </c>
      <c r="F102" s="33" t="s">
        <v>54</v>
      </c>
      <c r="G102" s="34">
        <f t="shared" si="36"/>
        <v>35.380000000000003</v>
      </c>
      <c r="H102" s="34">
        <f t="shared" si="67"/>
        <v>35.380000000000003</v>
      </c>
      <c r="I102" s="34">
        <f t="shared" si="37"/>
        <v>30.73</v>
      </c>
      <c r="J102" s="35" t="s">
        <v>37</v>
      </c>
      <c r="K102" s="36">
        <f t="shared" si="75"/>
        <v>2786.52</v>
      </c>
      <c r="L102" s="36">
        <f t="shared" si="69"/>
        <v>2786.52</v>
      </c>
      <c r="M102" s="36">
        <f t="shared" si="70"/>
        <v>2786.52</v>
      </c>
      <c r="N102" s="37">
        <f t="shared" si="71"/>
        <v>35.380000000000003</v>
      </c>
      <c r="O102" s="37">
        <f t="shared" si="72"/>
        <v>35.380000000000003</v>
      </c>
      <c r="P102" s="38" t="s">
        <v>58</v>
      </c>
      <c r="Q102" s="41" t="s">
        <v>45</v>
      </c>
      <c r="R102" s="30">
        <f t="shared" si="77"/>
        <v>5.73</v>
      </c>
      <c r="S102" s="39" t="s">
        <v>40</v>
      </c>
      <c r="T102" s="26">
        <f t="shared" si="45"/>
        <v>8.6999999999999994E-2</v>
      </c>
      <c r="U102" s="26">
        <f>U$2</f>
        <v>4.29</v>
      </c>
      <c r="V102" s="75">
        <v>0</v>
      </c>
      <c r="W102" s="75"/>
      <c r="X102" s="26">
        <f t="shared" si="46"/>
        <v>4.29</v>
      </c>
      <c r="Y102" s="26">
        <v>1.4999999999999999E-2</v>
      </c>
    </row>
    <row r="103" spans="1:26" ht="31.5" x14ac:dyDescent="0.2">
      <c r="A103" s="26">
        <f t="shared" si="47"/>
        <v>92</v>
      </c>
      <c r="B103" s="42" t="s">
        <v>11</v>
      </c>
      <c r="C103" s="58">
        <v>5</v>
      </c>
      <c r="D103" s="86">
        <f>$D$101</f>
        <v>8.64</v>
      </c>
      <c r="E103" s="33">
        <f t="shared" si="44"/>
        <v>739.67</v>
      </c>
      <c r="F103" s="33" t="s">
        <v>54</v>
      </c>
      <c r="G103" s="34">
        <f t="shared" si="36"/>
        <v>35.380000000000003</v>
      </c>
      <c r="H103" s="34">
        <f t="shared" si="67"/>
        <v>35.380000000000003</v>
      </c>
      <c r="I103" s="34">
        <f t="shared" si="37"/>
        <v>30.73</v>
      </c>
      <c r="J103" s="35" t="s">
        <v>37</v>
      </c>
      <c r="K103" s="36">
        <f t="shared" si="75"/>
        <v>2786.52</v>
      </c>
      <c r="L103" s="36">
        <f t="shared" si="69"/>
        <v>2786.52</v>
      </c>
      <c r="M103" s="36">
        <f t="shared" si="70"/>
        <v>2786.52</v>
      </c>
      <c r="N103" s="37">
        <f t="shared" si="71"/>
        <v>35.380000000000003</v>
      </c>
      <c r="O103" s="37">
        <f t="shared" si="72"/>
        <v>35.380000000000003</v>
      </c>
      <c r="P103" s="38" t="s">
        <v>58</v>
      </c>
      <c r="Q103" s="41" t="s">
        <v>45</v>
      </c>
      <c r="R103" s="30">
        <f t="shared" si="77"/>
        <v>5.73</v>
      </c>
      <c r="S103" s="39" t="s">
        <v>40</v>
      </c>
      <c r="T103" s="26">
        <f t="shared" si="45"/>
        <v>8.6999999999999994E-2</v>
      </c>
      <c r="U103" s="26">
        <f>U$2</f>
        <v>4.29</v>
      </c>
      <c r="V103" s="26">
        <f>IF(U103=4.29,V$2,0)</f>
        <v>3.17</v>
      </c>
      <c r="W103" s="75"/>
      <c r="X103" s="26">
        <f t="shared" si="46"/>
        <v>7.46</v>
      </c>
      <c r="Y103" s="26">
        <v>1.4999999999999999E-2</v>
      </c>
    </row>
    <row r="104" spans="1:26" ht="31.5" x14ac:dyDescent="0.2">
      <c r="A104" s="26">
        <f t="shared" si="47"/>
        <v>93</v>
      </c>
      <c r="B104" s="42" t="s">
        <v>61</v>
      </c>
      <c r="C104" s="58" t="s">
        <v>62</v>
      </c>
      <c r="D104" s="86">
        <f t="shared" ref="D104:D105" si="78">$D$34</f>
        <v>23.75</v>
      </c>
      <c r="E104" s="33">
        <f t="shared" si="44"/>
        <v>739.67</v>
      </c>
      <c r="F104" s="33" t="s">
        <v>54</v>
      </c>
      <c r="G104" s="34">
        <f t="shared" si="36"/>
        <v>35.380000000000003</v>
      </c>
      <c r="H104" s="34">
        <f t="shared" si="67"/>
        <v>35.380000000000003</v>
      </c>
      <c r="I104" s="34">
        <f t="shared" si="37"/>
        <v>30.73</v>
      </c>
      <c r="J104" s="35" t="s">
        <v>37</v>
      </c>
      <c r="K104" s="36">
        <f>K97</f>
        <v>2452.7800000000002</v>
      </c>
      <c r="L104" s="36">
        <f t="shared" ref="L104" si="79">K104</f>
        <v>2452.7800000000002</v>
      </c>
      <c r="M104" s="36">
        <f t="shared" ref="M104" si="80">K104</f>
        <v>2452.7800000000002</v>
      </c>
      <c r="N104" s="37">
        <f t="shared" ref="N104" si="81">G104</f>
        <v>35.380000000000003</v>
      </c>
      <c r="O104" s="37">
        <f t="shared" ref="O104" si="82">N104</f>
        <v>35.380000000000003</v>
      </c>
      <c r="P104" s="38" t="s">
        <v>46</v>
      </c>
      <c r="Q104" s="41" t="s">
        <v>45</v>
      </c>
      <c r="R104" s="30">
        <f t="shared" si="77"/>
        <v>5.73</v>
      </c>
      <c r="S104" s="39" t="s">
        <v>40</v>
      </c>
      <c r="T104" s="26">
        <f t="shared" si="45"/>
        <v>8.6999999999999994E-2</v>
      </c>
      <c r="U104" s="26">
        <f t="shared" ref="U104:U105" si="83">U$3</f>
        <v>7.46</v>
      </c>
      <c r="V104" s="26">
        <v>0</v>
      </c>
      <c r="W104" s="76"/>
      <c r="X104" s="26">
        <f t="shared" si="46"/>
        <v>7.46</v>
      </c>
      <c r="Y104" s="26">
        <v>1.4999999999999999E-2</v>
      </c>
    </row>
    <row r="105" spans="1:26" ht="31.5" x14ac:dyDescent="0.2">
      <c r="A105" s="26">
        <f t="shared" si="47"/>
        <v>94</v>
      </c>
      <c r="B105" s="42" t="s">
        <v>61</v>
      </c>
      <c r="C105" s="58">
        <v>19</v>
      </c>
      <c r="D105" s="86">
        <f t="shared" si="78"/>
        <v>23.75</v>
      </c>
      <c r="E105" s="33">
        <f t="shared" si="44"/>
        <v>739.67</v>
      </c>
      <c r="F105" s="33" t="s">
        <v>54</v>
      </c>
      <c r="G105" s="34">
        <f t="shared" si="36"/>
        <v>35.380000000000003</v>
      </c>
      <c r="H105" s="34">
        <f t="shared" si="67"/>
        <v>35.380000000000003</v>
      </c>
      <c r="I105" s="34">
        <f t="shared" si="37"/>
        <v>30.73</v>
      </c>
      <c r="J105" s="35" t="s">
        <v>37</v>
      </c>
      <c r="K105" s="36">
        <f t="shared" ref="K105" si="84">K104</f>
        <v>2452.7800000000002</v>
      </c>
      <c r="L105" s="36">
        <f t="shared" ref="L105" si="85">K105</f>
        <v>2452.7800000000002</v>
      </c>
      <c r="M105" s="36">
        <f t="shared" ref="M105" si="86">K105</f>
        <v>2452.7800000000002</v>
      </c>
      <c r="N105" s="37">
        <f t="shared" ref="N105" si="87">G105</f>
        <v>35.380000000000003</v>
      </c>
      <c r="O105" s="37">
        <f t="shared" ref="O105" si="88">N105</f>
        <v>35.380000000000003</v>
      </c>
      <c r="P105" s="38" t="s">
        <v>46</v>
      </c>
      <c r="Q105" s="41" t="s">
        <v>45</v>
      </c>
      <c r="R105" s="30">
        <f t="shared" si="77"/>
        <v>5.73</v>
      </c>
      <c r="S105" s="39" t="s">
        <v>40</v>
      </c>
      <c r="T105" s="26">
        <f t="shared" si="45"/>
        <v>8.6999999999999994E-2</v>
      </c>
      <c r="U105" s="26">
        <f t="shared" si="83"/>
        <v>7.46</v>
      </c>
      <c r="V105" s="26">
        <v>0</v>
      </c>
      <c r="W105" s="76"/>
      <c r="X105" s="26">
        <f t="shared" si="46"/>
        <v>7.46</v>
      </c>
      <c r="Y105" s="26">
        <v>1.4999999999999999E-2</v>
      </c>
    </row>
    <row r="106" spans="1:26" ht="15" x14ac:dyDescent="0.2">
      <c r="A106" s="59"/>
      <c r="B106" s="60"/>
      <c r="C106" s="61"/>
      <c r="D106" s="59"/>
      <c r="E106" s="62"/>
      <c r="F106" s="62"/>
      <c r="G106" s="63"/>
      <c r="H106" s="63"/>
      <c r="I106" s="64"/>
      <c r="J106" s="64"/>
      <c r="K106" s="65"/>
      <c r="L106" s="65"/>
      <c r="M106" s="65"/>
      <c r="N106" s="65"/>
      <c r="O106" s="65"/>
      <c r="P106" s="65"/>
      <c r="Q106" s="66"/>
      <c r="R106" s="66"/>
      <c r="S106" s="66"/>
      <c r="T106" s="67"/>
      <c r="U106" s="67"/>
      <c r="V106" s="59"/>
      <c r="W106" s="59"/>
      <c r="X106" s="59"/>
      <c r="Y106" s="59"/>
    </row>
    <row r="107" spans="1:26" ht="15" x14ac:dyDescent="0.2">
      <c r="A107" s="59"/>
      <c r="B107" s="67" t="s">
        <v>66</v>
      </c>
      <c r="C107" s="61"/>
      <c r="D107" s="59"/>
      <c r="E107" s="62"/>
      <c r="F107" s="62"/>
      <c r="G107" s="63"/>
      <c r="H107" s="63"/>
      <c r="I107" s="64"/>
      <c r="J107" s="64"/>
      <c r="K107" s="65"/>
      <c r="L107" s="65"/>
      <c r="M107" s="65"/>
      <c r="N107" s="65"/>
      <c r="O107" s="65"/>
      <c r="P107" s="65"/>
      <c r="Q107" s="66"/>
      <c r="R107" s="66"/>
      <c r="S107" s="66"/>
      <c r="T107" s="67"/>
      <c r="U107" s="67"/>
      <c r="V107" s="59"/>
      <c r="W107" s="59"/>
      <c r="X107" s="59"/>
      <c r="Y107" s="59"/>
    </row>
    <row r="108" spans="1:26" ht="18" x14ac:dyDescent="0.2">
      <c r="A108" s="59"/>
      <c r="B108" s="60"/>
      <c r="C108" s="61"/>
      <c r="D108" s="68"/>
      <c r="E108" s="69"/>
      <c r="F108" s="69"/>
      <c r="G108" s="70"/>
      <c r="H108" s="70"/>
      <c r="I108" s="64"/>
      <c r="J108" s="64"/>
      <c r="K108" s="65"/>
      <c r="L108" s="65"/>
      <c r="M108" s="65"/>
      <c r="N108" s="65"/>
      <c r="O108" s="65"/>
      <c r="P108" s="65"/>
      <c r="Q108" s="66"/>
      <c r="R108" s="66"/>
      <c r="S108" s="66"/>
      <c r="T108" s="67"/>
      <c r="U108" s="67"/>
      <c r="V108" s="59"/>
      <c r="W108" s="59"/>
      <c r="X108" s="59"/>
      <c r="Y108" s="59"/>
    </row>
    <row r="109" spans="1:26" ht="15" x14ac:dyDescent="0.2">
      <c r="A109" s="59"/>
      <c r="B109" s="67"/>
      <c r="C109" s="71"/>
      <c r="D109" s="59"/>
      <c r="E109" s="62"/>
      <c r="F109" s="62"/>
      <c r="G109" s="63"/>
      <c r="H109" s="63"/>
      <c r="I109" s="64"/>
      <c r="J109" s="64"/>
      <c r="K109" s="65"/>
      <c r="L109" s="65"/>
      <c r="M109" s="65"/>
      <c r="N109" s="65"/>
      <c r="O109" s="65"/>
      <c r="P109" s="65"/>
      <c r="Q109" s="66"/>
      <c r="R109" s="66"/>
      <c r="S109" s="66"/>
      <c r="T109" s="67"/>
      <c r="U109" s="67"/>
      <c r="V109" s="59"/>
      <c r="W109" s="59"/>
      <c r="X109" s="59"/>
      <c r="Y109" s="59"/>
    </row>
    <row r="110" spans="1:26" ht="15" x14ac:dyDescent="0.2">
      <c r="A110" s="67"/>
      <c r="B110" s="60"/>
      <c r="C110" s="61"/>
      <c r="D110" s="59"/>
      <c r="E110" s="62"/>
      <c r="F110" s="62"/>
      <c r="G110" s="63"/>
      <c r="H110" s="63"/>
      <c r="I110" s="64"/>
      <c r="J110" s="64"/>
      <c r="K110" s="65"/>
      <c r="L110" s="65"/>
      <c r="M110" s="65"/>
      <c r="N110" s="65"/>
      <c r="O110" s="65"/>
      <c r="P110" s="65"/>
      <c r="Q110" s="66"/>
      <c r="R110" s="66"/>
      <c r="S110" s="66"/>
      <c r="T110" s="67"/>
      <c r="U110" s="67"/>
      <c r="V110" s="59"/>
      <c r="W110" s="59"/>
      <c r="X110" s="59"/>
      <c r="Y110" s="59"/>
    </row>
    <row r="111" spans="1:26" ht="15" x14ac:dyDescent="0.2">
      <c r="A111" s="59"/>
      <c r="B111" s="60"/>
      <c r="C111" s="61"/>
      <c r="D111" s="59"/>
      <c r="E111" s="62"/>
      <c r="F111" s="62"/>
      <c r="G111" s="63"/>
      <c r="H111" s="63"/>
      <c r="I111" s="64"/>
      <c r="J111" s="64"/>
      <c r="K111" s="65"/>
      <c r="L111" s="65"/>
      <c r="M111" s="65"/>
      <c r="N111" s="65"/>
      <c r="O111" s="65"/>
      <c r="P111" s="65"/>
      <c r="Q111" s="66"/>
      <c r="R111" s="66"/>
      <c r="S111" s="66"/>
      <c r="T111" s="67"/>
      <c r="U111" s="67"/>
      <c r="V111" s="59"/>
      <c r="W111" s="59"/>
      <c r="X111" s="59"/>
      <c r="Y111" s="59"/>
    </row>
    <row r="112" spans="1:26" ht="15" x14ac:dyDescent="0.2">
      <c r="A112" s="59"/>
      <c r="B112" s="60"/>
      <c r="C112" s="61"/>
      <c r="D112" s="59"/>
      <c r="E112" s="62"/>
      <c r="F112" s="62"/>
      <c r="G112" s="63"/>
      <c r="H112" s="63"/>
      <c r="I112" s="64"/>
      <c r="J112" s="64"/>
      <c r="K112" s="65"/>
      <c r="L112" s="65"/>
      <c r="M112" s="65"/>
      <c r="N112" s="65"/>
      <c r="O112" s="65"/>
      <c r="P112" s="65"/>
      <c r="Q112" s="66"/>
      <c r="R112" s="66"/>
      <c r="S112" s="66"/>
      <c r="T112" s="67"/>
      <c r="U112" s="67"/>
      <c r="V112" s="59"/>
      <c r="W112" s="59"/>
      <c r="X112" s="59"/>
      <c r="Y112" s="59"/>
    </row>
    <row r="113" spans="1:25" ht="15" x14ac:dyDescent="0.2">
      <c r="A113" s="59"/>
      <c r="B113" s="60"/>
      <c r="C113" s="61"/>
      <c r="D113" s="59"/>
      <c r="E113" s="62"/>
      <c r="F113" s="62"/>
      <c r="G113" s="63"/>
      <c r="H113" s="63"/>
      <c r="I113" s="64"/>
      <c r="J113" s="64"/>
      <c r="K113" s="65"/>
      <c r="L113" s="65"/>
      <c r="M113" s="65"/>
      <c r="N113" s="65"/>
      <c r="O113" s="65"/>
      <c r="P113" s="65"/>
      <c r="Q113" s="66"/>
      <c r="R113" s="66"/>
      <c r="S113" s="66"/>
      <c r="T113" s="67"/>
      <c r="U113" s="67"/>
      <c r="V113" s="59"/>
      <c r="W113" s="59"/>
      <c r="X113" s="59"/>
      <c r="Y113" s="59"/>
    </row>
    <row r="114" spans="1:25" ht="15" x14ac:dyDescent="0.2">
      <c r="A114" s="59"/>
      <c r="B114" s="67"/>
      <c r="C114" s="71"/>
      <c r="D114" s="59"/>
      <c r="E114" s="62"/>
      <c r="F114" s="62"/>
      <c r="G114" s="63"/>
      <c r="H114" s="63"/>
      <c r="I114" s="64"/>
      <c r="J114" s="64"/>
      <c r="K114" s="65"/>
      <c r="L114" s="65"/>
      <c r="M114" s="65"/>
      <c r="N114" s="65"/>
      <c r="O114" s="65"/>
      <c r="P114" s="65"/>
      <c r="Q114" s="66"/>
      <c r="R114" s="66"/>
      <c r="S114" s="66"/>
      <c r="T114" s="67"/>
      <c r="U114" s="67"/>
      <c r="V114" s="59"/>
      <c r="W114" s="59"/>
      <c r="X114" s="59"/>
      <c r="Y114" s="59"/>
    </row>
    <row r="115" spans="1:25" ht="15" x14ac:dyDescent="0.2">
      <c r="A115" s="59"/>
      <c r="B115" s="67"/>
      <c r="C115" s="71"/>
      <c r="D115" s="59"/>
      <c r="E115" s="62"/>
      <c r="F115" s="62"/>
      <c r="G115" s="63"/>
      <c r="H115" s="63"/>
      <c r="I115" s="64"/>
      <c r="J115" s="64"/>
      <c r="K115" s="65"/>
      <c r="L115" s="65"/>
      <c r="M115" s="65"/>
      <c r="N115" s="65"/>
      <c r="O115" s="65"/>
      <c r="P115" s="65"/>
      <c r="Q115" s="66"/>
      <c r="R115" s="66"/>
      <c r="S115" s="66"/>
      <c r="T115" s="67"/>
      <c r="U115" s="67"/>
      <c r="V115" s="59"/>
      <c r="W115" s="59"/>
      <c r="X115" s="59"/>
      <c r="Y115" s="59"/>
    </row>
    <row r="116" spans="1:25" ht="15" x14ac:dyDescent="0.2">
      <c r="A116" s="59"/>
      <c r="B116" s="67"/>
      <c r="C116" s="71"/>
      <c r="D116" s="59"/>
      <c r="E116" s="62"/>
      <c r="F116" s="62"/>
      <c r="G116" s="63"/>
      <c r="H116" s="63"/>
      <c r="I116" s="64"/>
      <c r="J116" s="64"/>
      <c r="K116" s="65"/>
      <c r="L116" s="65"/>
      <c r="M116" s="65"/>
      <c r="N116" s="65"/>
      <c r="O116" s="65"/>
      <c r="P116" s="65"/>
      <c r="Q116" s="66"/>
      <c r="R116" s="66"/>
      <c r="S116" s="66"/>
      <c r="T116" s="67"/>
      <c r="U116" s="67"/>
      <c r="V116" s="59"/>
      <c r="W116" s="59"/>
      <c r="X116" s="59"/>
      <c r="Y116" s="59"/>
    </row>
    <row r="117" spans="1:25" ht="15" x14ac:dyDescent="0.2">
      <c r="A117" s="59"/>
      <c r="B117" s="67"/>
      <c r="C117" s="71"/>
      <c r="D117" s="59"/>
      <c r="E117" s="62"/>
      <c r="F117" s="62"/>
      <c r="G117" s="63"/>
      <c r="H117" s="63"/>
      <c r="I117" s="63"/>
      <c r="J117" s="63"/>
      <c r="K117" s="72"/>
      <c r="L117" s="72"/>
      <c r="M117" s="72"/>
      <c r="N117" s="72"/>
      <c r="O117" s="72"/>
      <c r="P117" s="72"/>
      <c r="Q117" s="73"/>
      <c r="R117" s="73"/>
      <c r="S117" s="73"/>
      <c r="T117" s="59"/>
      <c r="U117" s="59"/>
      <c r="V117" s="59"/>
      <c r="W117" s="59"/>
      <c r="X117" s="59"/>
      <c r="Y117" s="59"/>
    </row>
    <row r="118" spans="1:25" ht="14.25" x14ac:dyDescent="0.2">
      <c r="B118" s="15"/>
      <c r="C118" s="74"/>
    </row>
    <row r="119" spans="1:25" ht="14.25" x14ac:dyDescent="0.2">
      <c r="B119" s="15"/>
      <c r="C119" s="74"/>
    </row>
    <row r="120" spans="1:25" ht="14.25" x14ac:dyDescent="0.2">
      <c r="B120" s="15"/>
      <c r="C120" s="74"/>
    </row>
  </sheetData>
  <autoFilter ref="A11:Z105"/>
  <mergeCells count="6">
    <mergeCell ref="A6:Y6"/>
    <mergeCell ref="A8:A10"/>
    <mergeCell ref="B8:C10"/>
    <mergeCell ref="D8:S8"/>
    <mergeCell ref="T8:Y8"/>
    <mergeCell ref="V9:W9"/>
  </mergeCells>
  <pageMargins left="0.19685039370078741" right="0" top="0.39370078740157483" bottom="0.19685039370078741" header="0.51181102362204722" footer="0.51181102362204722"/>
  <pageSetup paperSize="9" scale="55" fitToHeight="2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 и нормативы с 01.01.21</vt:lpstr>
      <vt:lpstr>'Тарифы и нормативы с 01.01.21'!Заголовки_для_печати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me_1304</dc:creator>
  <cp:lastModifiedBy>econom</cp:lastModifiedBy>
  <cp:lastPrinted>2021-01-13T10:39:55Z</cp:lastPrinted>
  <dcterms:created xsi:type="dcterms:W3CDTF">2010-06-29T10:33:14Z</dcterms:created>
  <dcterms:modified xsi:type="dcterms:W3CDTF">2021-03-01T09:00:35Z</dcterms:modified>
</cp:coreProperties>
</file>